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Sutton/Documents/PublicResourceFellowship/AuditsbyAgency/AHRQAudit/"/>
    </mc:Choice>
  </mc:AlternateContent>
  <bookViews>
    <workbookView xWindow="0" yWindow="920" windowWidth="25120" windowHeight="12960" tabRatio="500"/>
  </bookViews>
  <sheets>
    <sheet name="Sheet1" sheetId="1"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59" i="1" l="1"/>
  <c r="H58" i="1"/>
  <c r="H57" i="1"/>
  <c r="H56" i="1"/>
  <c r="H55" i="1"/>
  <c r="H54" i="1"/>
  <c r="J53" i="1"/>
  <c r="H53" i="1"/>
  <c r="J52" i="1"/>
  <c r="H52" i="1"/>
</calcChain>
</file>

<file path=xl/sharedStrings.xml><?xml version="1.0" encoding="utf-8"?>
<sst xmlns="http://schemas.openxmlformats.org/spreadsheetml/2006/main" count="506" uniqueCount="379">
  <si>
    <t>Journal/ Conference</t>
  </si>
  <si>
    <t>Pub Date</t>
  </si>
  <si>
    <t>Title</t>
  </si>
  <si>
    <t>Author(s)</t>
  </si>
  <si>
    <t>Author Affiliation</t>
  </si>
  <si>
    <t>Copyright Assertion</t>
  </si>
  <si>
    <t>DOI</t>
  </si>
  <si>
    <t>Author categories</t>
  </si>
  <si>
    <t>Textual Evidence</t>
  </si>
  <si>
    <t>Work of Gov't Disclaimer</t>
  </si>
  <si>
    <t>Other Disclaimers</t>
  </si>
  <si>
    <t>Preparers Comments</t>
  </si>
  <si>
    <t>10.3402/ijch.v72i0.20994</t>
  </si>
  <si>
    <t>International Journal of Circumpolar Health. 2013;72(0):1-9</t>
  </si>
  <si>
    <t>Increasing trend in the rate of infectious disease hospitalisations among Alaska Native people</t>
  </si>
  <si>
    <t>Robert C. Holman1, Thomas W. Hennessy2, Dana L. Haberling1, Laura S. Callinan1, Rosalyn J. Singleton2,3, John T. Redd4, Claudia A. Steiner5 and Michael G. Bruce2</t>
  </si>
  <si>
    <t>1 Division of High-Consequence Pathogens and Pathology, National Center for Emerging and Zoonotic Infectious Diseases (NCEZID), Centers for Disease Control and Prevention (CDC), U.S. Department of Health and Human Services (USDHHS), Atlanta, GA, USA; 
2 Arctic Investigations Program, NCEZID, CDC, USDHHS, Anchorage, AK, USA; 
3 Alaska Native Tribal Health Consortium, Anchorage AK, USA; 
4 Indian Health Service, USDHHS, Santa Fe, NM, USA; 
5 Healthcare Cost and Utilization Project, Center for Delivery, Organization and Markets, Agency for Healthcare Research and Quality, Rockville, MD, USA</t>
  </si>
  <si>
    <t>1 Division of High-Consequence Pathogens and Pathology, National Center for Emerging and Zoonotic Infectious Diseases (NCEZID), Centers for Disease Control and Prevention (CDC), U.S. Department of Health and Human Services (USDHHS), Atlanta, GA, USA; 
2 Arctic Investigations Program, NCEZID, CDC, USDHHS, Anchorage, AK, USA; 
3 Alaska Native Tribal Health Consortium, Anchorage AK, USA; 
5 Healthcare Cost and Utilization Project, Center for Delivery, Organization and Markets, Agency for Healthcare Research and Quality, Rockville, MD, USA</t>
  </si>
  <si>
    <t>Employee</t>
  </si>
  <si>
    <t>© 2013 Robert C. Holman et al.</t>
  </si>
  <si>
    <t>No</t>
  </si>
  <si>
    <t>This is an Open Access article distributed under the terms of the Creative Commons Attribution-Noncommercial 3.0 Unported License (http://creativecommons.org/licenses/by-nc/3.0/), permitting all non-commercial use, distribution, and reproduction in any medium, provided the original work is properly cited.
We thank Donald Reece and Barbara Strzelczyk (IHS) for technical assistance and also the staff at the participating hospitals and the IHS National Patient Information Reporting System.</t>
  </si>
  <si>
    <t>10.1111/j.1365-3016.2006.00756.x</t>
  </si>
  <si>
    <t>Paediatric and Perinatal Epidemiology, 20, 498–506</t>
  </si>
  <si>
    <t>Necrotising enterocolitis hospitalisations among neonates in the United States</t>
  </si>
  <si>
    <t>Robert C. Holman a
Barbara J. Stoll b
Aaron T. Curns a
Krista L. Yorita a
Claudia A. Steiner c
Lawrence B. Schonberger a</t>
  </si>
  <si>
    <t>a Division of Viral and Rickettsial Diseases, National Center for Infectious Diseases, Centers for Disease Control and Prevention, U.S. Department of Health and Human Services, Atlanta, GA, 
b Emory University School of Medicine, Department of Pediatrics, Division of Neonatal-Perinatal Medicine, Atlanta, GA
c Healthcare Cost and Utilization Project, Center for Delivery, Organization and Markets, Agency for Healthcare Research and Quality, U.S. Department of Health and Human Services, Rockville, MD, USA</t>
  </si>
  <si>
    <t>a Division of Viral and Rickettsial Diseases, National Center for Infectious Diseases, Centers for Disease Control and Prevention, U.S. Department of Health and Human Services, Atlanta, GA, 
c Healthcare Cost and Utilization Project, Center for Delivery, Organization and Markets, Agency for Healthcare Research and Quality, U.S. Department of Health and Human Services, Rockville, MD, USA</t>
  </si>
  <si>
    <t>©2006 The Authors</t>
  </si>
  <si>
    <t>We thank Steve Monroe and Claudia Chesley for manuscript review and the states that participate in the HCUP to produce the Kid’s Inpatient Database.</t>
  </si>
  <si>
    <t>10.1001/jama.279.7.508</t>
  </si>
  <si>
    <t>Couldn't Locate</t>
  </si>
  <si>
    <t>10.1542/peds.2005-2351</t>
  </si>
  <si>
    <t>Pediatrics
June 2006, VOLUME 117 / ISSUE 6</t>
  </si>
  <si>
    <t>Diarrhea- and Rotavirus-Associated Hospitalizations Among Children Less Than 5 Years of Age: United States, 1997 and 2000</t>
  </si>
  <si>
    <t>Mark A. Malek, MD a, Aaron T. Curns, MPH b, Robert C. Holman, MS b, Thea K. Fischer, MD a, Joseph S. Bresee, MD a, Roger I. Glass, MD a, Claudia A. Steiner, MD c, Umesh D. Parashar, MD a</t>
  </si>
  <si>
    <t>a Respiratory and Enteric Virus Branch
b Office of Director, Division of Viral and Rickettsial Diseases, National Center for Infectious Diseases, Centers for Disease Control and Prevention, Atlanta, Georgia
c Healthcare Cost and Utilization Project, Center for Delivery, Organization and Markets, Agency for Healthcare Research and Quality, US Department of Health and Human Services, Rockville, Maryland</t>
  </si>
  <si>
    <t>Copyright © 2006 by the American Academy of Pediatrics</t>
  </si>
  <si>
    <t>The views in this article are those of the authors and do not necessarily represent the views of the funding agency.</t>
  </si>
  <si>
    <t>10.2106/JBJS.N.01141</t>
  </si>
  <si>
    <t>The Journal of Bone and Joint Surgery
Issue: Volume 97(17), 2 September 2015, p 1386–1397</t>
  </si>
  <si>
    <t>Prevalence of Total Hip and Knee Replacement in the United States</t>
  </si>
  <si>
    <t xml:space="preserve">1) Hilal Maradit Kremers, MD, MSc, Dirk R. Larson, MS, Cynthia S. Crowson, MS, Walter K. Kremers, PhD, Daniel J. Berry, MD;
2) Raynard E. Washington, PhD, MPH; Claudia A. Steiner, MD, MPH;
3) William A. Jiranek, MD
</t>
  </si>
  <si>
    <t>1) Department of Orthopedic Surgery (H.M.K. and D.J.B.), and Division of Rheumatology (C.S.C.), Mayo Clinic, 200 First Street S.W., Rochester, MN 55905;
2) Healthcare Cost and Utilization Project (HCUP), Center for Delivery, Organization and Markets (CDOM), Agency for Healthcare Research and Quality (AHRQ), 540 Gaither Road, Rockville, MD 20850;
3) Department of Orthopedic Surgery, Virginia Commonwealth University (VCU) Medical Center, 9000 Stony Point Parkway, Richmond, VA 23235</t>
  </si>
  <si>
    <t>2) Healthcare Cost and Utilization Project (HCUP), Center for Delivery, Organization and Markets (CDOM), Agency for Healthcare Research and Quality (AHRQ), 540 Gaither Road, Rockville, MD 20850;</t>
  </si>
  <si>
    <t>COPYRIGHT © 2015 BY THE JOURNAL OF BONE AND JOINT SURGERY, INCORPORATED</t>
  </si>
  <si>
    <t>10.1177/1062860609352438</t>
  </si>
  <si>
    <t>American Journal of Medical Quality 25(1) 73–75</t>
  </si>
  <si>
    <t>Common Formats Allow Uniform Collection and Reporting of Patient Safety Data by Patient Safety Organizations</t>
  </si>
  <si>
    <t>Carolyn M. Clancy, MD</t>
  </si>
  <si>
    <t>Agency for Healthcare Research and Quality, 540 Gaither Road, Rockville, MD 20850</t>
  </si>
  <si>
    <t>© 2010 by the American College of Medical Quality</t>
  </si>
  <si>
    <t>N/A</t>
  </si>
  <si>
    <t xml:space="preserve"> None of the authors received payments or services, either directly or indirectly (i.e., via his or her institution), from a third party in support of any aspect of this work. One or more of the authors, or his or her institution, has had a financial relationship, in the thirty-six months prior to submission of this work, with an entity in the biomedical arena that could be perceived to influence or have the potential to influence what is written in this work. In addition, one or more of the authors has a patent or patents, planned, pending, or issued, that is broadly relevant to the work. No author has had any other relationships, or has engaged in any other activities, that could be perceived to influence or have the potential to influence what is written in this work. The complete Disclosures of Potential Conflicts of Interest submitted by authors are always provided with the online version of the article.</t>
  </si>
  <si>
    <t>10.2307/3325093</t>
  </si>
  <si>
    <t xml:space="preserve">Journal of Policy Analysis and Management, Vol. 13, No. 1, 120-139 (1994) </t>
  </si>
  <si>
    <t>Market incentives to encourage household waste recycling: Paying for what you throw away</t>
  </si>
  <si>
    <t>1) JAMES D. RESCHOVSKY;
2) SARAH E. STONE</t>
  </si>
  <si>
    <t xml:space="preserve">1)  Research Fellow at the Center for General Health Services Intramural Research, Agency for Health Care Policy and Research, U.S. Department of Health and Human Services;
2)  Research Associate with The Futures Group, a consulting firm based in Glastonbury, CT. </t>
  </si>
  <si>
    <t>1)  Research Fellow at the Center for General Health Services Intramural Research, Agency for Health Care Policy and Research, U.S. Department of Health and Human Services;</t>
  </si>
  <si>
    <t>© 1994 by the Association for Public Policy Analysis and Management</t>
  </si>
  <si>
    <t>Funding for this research was provided by the Waste Management Institute at Cornell University and the Tompkins County Solid Waste Division. The authors thank Ellen Harrison, Jeanne Hogarth, and Barbara Eckstrom for their contributions to the project. The JPAM editor and anonymous reviewers also provided very helpful comments and suggestions</t>
  </si>
  <si>
    <t>10.1007/s11136-009-9582-z</t>
  </si>
  <si>
    <t>Quality of Life Research
March 2010, Volume 19, Issue 2, pp 231–241</t>
  </si>
  <si>
    <t>Deriving SF-12v2 physical and mental health summary scores: a comparison of different scoring algorithms</t>
  </si>
  <si>
    <t>John A. Fleishman 1
Alfredo J. Selim 2,3,4,5
Lewis E. Kazis 2,3</t>
  </si>
  <si>
    <t>1.Center for Cost and Financing Studies, Agency for Healthcare Research and QualityRockvilleUSA
2.Center for Health Quality, Outcomes, and Economic Research (CHQOER), A Health Services Research and Development Center of Excellence, VA Medical CenterBedfordUSA
3.Center for the Assessment of Pharmaceutical Practices (CAPP), Department of Health Policy and ManagementBoston University School of Public HealthBostonUSA
4.Section of Emergency Services, Boston VA Health Care SystemWest RoxburyUSA
5.Boston University School of MedicineBostonUSA</t>
  </si>
  <si>
    <t>1.Center for Cost and Financing Studies, Agency for Healthcare Research and QualityRockvilleUSA</t>
  </si>
  <si>
    <t>© US Government 2010</t>
  </si>
  <si>
    <t>The views expressed in this article are those of the authors, and no official endorsement by the Agency for Healthcare Research and Quality, the U.S. Department of Health and Human Services, the Department of Veteran Affairs, or Boston University is intended or should be inferred. SF-36® and SF-12® are registered trademarks of the Medical Outcomes Trust.</t>
  </si>
  <si>
    <t>10.1016/S0167-6296(00)00064-3</t>
  </si>
  <si>
    <t>Journal of Health Economics
Volume 20, Issue 1, January 2001, Pages 85-107</t>
  </si>
  <si>
    <t>The economics of regulatory mandates on the HMO market</t>
  </si>
  <si>
    <t>William Encinosa</t>
  </si>
  <si>
    <t>Center for Organization and Delivery Studies, Agency for Healthcare Research and Quality, Suite 605, 2101 E Jefferson Street, Rockville, MD 20852, USA</t>
  </si>
  <si>
    <t>Published by Elsevier Science B.V.</t>
  </si>
  <si>
    <t>I thank James Baumgardner, Jim Burgess, Randy Ellis, Rich Hirth, Joe Newhouse, Mark Pauly, Charles Phelps, and participants of the 9th Annual Health Economics Conference at Cornell University, the BU/Harvard/MIT Health Economics Seminar, and the Western Economic Association meetings for their insightful comments. The views herein are those of the author, and no official endorsement by AHRQ or the US Department of Health and Human Services is intended or should be inferred.</t>
  </si>
  <si>
    <t>10.1046/j.1525-1497.2002.11133.x</t>
  </si>
  <si>
    <t>J Gen Intern Med. 2002 Jan; 17(1): 84.</t>
  </si>
  <si>
    <t>Community-based Participatory Research</t>
  </si>
  <si>
    <t>Kaytura Felix Aaron, MD 1 and Eric B Bass, MD, MPH, Editor</t>
  </si>
  <si>
    <t>1 Center for Primary Care Research, Agency for Healthcare Research and Quality, Rockville, Md</t>
  </si>
  <si>
    <t>Copyright 2002 by the Society of General Internal Medicine</t>
  </si>
  <si>
    <t>10.1136/qshc.2010.041293</t>
  </si>
  <si>
    <t>Quality &amp; Safety in Health Care, suppl. 3; London 19 (Oct 2010): i3.</t>
  </si>
  <si>
    <t>Partial truths in the pursuit of patient safety</t>
  </si>
  <si>
    <t>Kerm Henriksen</t>
  </si>
  <si>
    <t>Agency for Healthcare Research and Quality, 540 Gaither Road, Rockville, MD 20850, USA;</t>
  </si>
  <si>
    <t xml:space="preserve"> No official endorsement of this paper by the Agency for Healthcare Research and Quality, Department of Health and Human Services, is intended or should be inferred.</t>
  </si>
  <si>
    <t>10.1001/jama.288.10.1233</t>
  </si>
  <si>
    <t>10.3122/jabfm.2011.05.110135</t>
  </si>
  <si>
    <t>J Am Board Fam Med September-October 2011 vol. 24 no. 5 494-495</t>
  </si>
  <si>
    <t>A Tribute to Dr. David Lanier</t>
  </si>
  <si>
    <t>David Meyers, MD</t>
  </si>
  <si>
    <t>540 Gaither Road, Rockville, MD 20850 (E-mail: David.Meyers@ahrq.hhs.gov).</t>
  </si>
  <si>
    <t>10.1111/j.1748-0361.2007.00091.x</t>
  </si>
  <si>
    <t>The Journal of Rural Health Vol. 23, No. 3</t>
  </si>
  <si>
    <t>The Supply of Dentists and Access to Care in Rural Kansas</t>
  </si>
  <si>
    <t>R. Andrew Allison, PhD;1 and Richard J. Manski, DDS, MBA, PhD 2,3</t>
  </si>
  <si>
    <t>1 Kansas Health Policy Authority, Topeka, Kan.
2 Department of Health Promotion and Policy, Dental School University of Maryland, Baltimore, Md.
3 Agency for Healthcare Research and Quality, Rockville, Md.</t>
  </si>
  <si>
    <t>2 Department of Health Promotion and Policy, Dental School University of Maryland, Baltimore, Md.
3 Agency for Healthcare Research and Quality, Rockville, Md.</t>
  </si>
  <si>
    <t>Unsure</t>
  </si>
  <si>
    <t>© 2007 National Rural Health Association</t>
  </si>
  <si>
    <t>This study was undertaken with support from the United Methodist Health Ministry Fund. The contents are solely the responsibility of the authors and do not necessarily represent the views of the funding organization or others involved in this study.</t>
  </si>
  <si>
    <t>10.1086/677817</t>
  </si>
  <si>
    <t>Infection Control and Hospital Epidemiology
Volume 35, Issue S3</t>
  </si>
  <si>
    <t>Introduction to “Preventing Healthcare-Associated Infections: Results and Lessons Learned from AHRQ’s HAI Program”</t>
  </si>
  <si>
    <t>James B. Battles (a1), James I. Cleeman (a1), Katherine L. Kahn (a2) and Daniel A. Weinberg (a3)</t>
  </si>
  <si>
    <t>(a1) Agency for Healthcare Research and Quality, Rockville, Maryland
(a2) RAND Corporation, Santa Monica, California
(a3) IMPAQ International, LLC, Columbia, Maryland</t>
  </si>
  <si>
    <t>(a1) Agency for Healthcare Research and Quality, Rockville, Maryland</t>
  </si>
  <si>
    <t>© 2014 by The Society for Healthcare Epidemiology of America. All rights reserved</t>
  </si>
  <si>
    <t xml:space="preserve">Financial support. This article and the publication it introduces are sponsored by the Agency for Healthcare Research and Quality (AHRQ) under contract HHSA290200710071T with IMPAQ International, LLC, Columbia, Maryland, and the RAND Corporation, Santa Monica, California.
Disclaimer. The opinions presented herein are those of the authors and do not necessarily reflect the position of AHRQ or the US Department of Health and Human Services. </t>
  </si>
  <si>
    <t>10.1086/269337</t>
  </si>
  <si>
    <t>Public Opin Q (1992) 56 (4): 454-474.</t>
  </si>
  <si>
    <t>PROBING “DONT KNOW” ANSWERS: EFFECTS ON SURVEY ESTIMATES AND VARIABLE RELATIONSHIPS</t>
  </si>
  <si>
    <t>1) MARIA ELENA SANCHEZ  
2) GIOVANNA MORCHIO</t>
  </si>
  <si>
    <t>1) Agency for Health Care Policy and Research, U.S. Public Health Service;
2) Institute for Social Research, University of Michigan</t>
  </si>
  <si>
    <t>1) Agency for Health Care Policy and Research, U.S. Public Health Service;</t>
  </si>
  <si>
    <t xml:space="preserve"> © 1992 by tbe American Association for Public Opinion Research</t>
  </si>
  <si>
    <t>10.1377/hIthaff.26.5.w618</t>
  </si>
  <si>
    <t>Health Aff September 2007 vol. 26 no. 5 w618-w629</t>
  </si>
  <si>
    <t>Children’s Eligibility And Coverage: Recent Trends And A Look Ahead</t>
  </si>
  <si>
    <t>1) Julie L. Hudson and Thomas M. Selden</t>
  </si>
  <si>
    <t>1) Center for Financing, Access, and Cost Trends, Agency for Healthcare Research and Quality, in Rockville, Maryland.</t>
  </si>
  <si>
    <t>Copyright © by Project HOPE - The People-to-People Health Foundation.</t>
  </si>
  <si>
    <t>The authors are grateful for the helpful suggestions of Jessica Banthin, Cindy Brach, Joel Cohen, Steven Cohen, John Desser, Genevieve Kenney, Robert Stewart, and Samuel Zuvekas and the expert programming assistance of Devi Katikineni and Kathleen McMillan of Social and Scientific Systems. They also thank Randolph Capps, Jeffrey Passel, Gretchen Rowe, and Kenneth Sucher for generously sharing data. Any remaining errors are the authors’ own. The views expressed in this paper are those of the authors, and no official endorsement by the Department of Health and Human Services or the Agency for Healthcare Research and Quality is intended or should be inferred.</t>
  </si>
  <si>
    <t>10.1331/JAPhA.2008.07045</t>
  </si>
  <si>
    <t>JAPhA Volume 48, Issue 4, Pages 494–500</t>
  </si>
  <si>
    <t>Drug-risk communication to pharmacists: Assessing the impact of risk-minimization strategies on the practice of pharmacy</t>
  </si>
  <si>
    <t>1) Lauren Y. Lee, Cindy M. Kortepeter, Mary E. Willy, Parivash Nourjah</t>
  </si>
  <si>
    <t>1) Center for Drug Evaluation and Research (CDER), Food and Drug Administration (FDA), Silver Spring, MD USA and Epidemiologist, Agency for Healthcare Research and Quality, Rockville, MD.USA</t>
  </si>
  <si>
    <t>© 2008 American Pharmacists Association. Published by Elsevier Inc. All rights reserved.</t>
  </si>
  <si>
    <t>The views expressed are those of the authors and do not necessarily reflect those of the FDA.
Funding: Supported by a grant from CDER’s Regulatory Science and Review and Enhancement program, FDA.</t>
  </si>
  <si>
    <t>10.1542/peds.109.5.954</t>
  </si>
  <si>
    <t>Pediatrics
May 2002, VOLUME 109 / ISSUE 5</t>
  </si>
  <si>
    <t>“You’ve Got Mail”: Issues in Communicating With Patients and Their Families by E-Mail</t>
  </si>
  <si>
    <t>1) Howard Bauchner, MD; William Adams, MD;
2) Helen Burstin, MD, MPH</t>
  </si>
  <si>
    <t>1) Department of Pediatrics, Boston University School of Medicine, Boston Medical Center, Boston, MA 02118;
2) Center for Primary Care Research, Agency for Healthcare Research and Quality, Rockville, MD 20852</t>
  </si>
  <si>
    <t>2) Center for Primary Care Research, Agency for Healthcare Research and Quality, Rockville, MD 20852</t>
  </si>
  <si>
    <t>Copyright © 2002 by the American Academy of Pediatrics. All rights reserved.</t>
  </si>
  <si>
    <t>The manuscript was completed when Howard Bauchner was the Child and Adolescent Health Scholar in Residence at the Agency for Healthcare Research and Quality.
The views expressed in this article are those of the authors and do not necessarily represent those of the National Institutes of Health, the Agency for Healthcare Research and Quality, or the US Department of Health and Human Services.</t>
  </si>
  <si>
    <t>10.1089/cap.2005.15.68</t>
  </si>
  <si>
    <t>Journal of Child and Adolescent Psychopharmacology; New Rochelle 15.1 (Mar 2005): 68-77.</t>
  </si>
  <si>
    <t>Multiple Psychotropic Medication Use for Youths: A Two-State Comparison</t>
  </si>
  <si>
    <t>Susan dosReis, Ph.D.,1,2 Julie M. Zito, Ph.D.,3 Daniel J. Safer, M.D.,1 James F. Gardner, Sc.M.,3 Karen B. Puccia, B.A.,1 and Pamela L. Owens, Ph.D.2,4</t>
  </si>
  <si>
    <t>1 Johns Hopkins Medicine, Division of Child and Adolescent Psychiatry, Baltimore, MD
2 Johns Hopkins Bloomberg School of Public Health
3 University of Maryland, School of Pharmacy, Baltimore, MD.
4 Agency for Healthcare Research and Quality, Rockville, MD.</t>
  </si>
  <si>
    <t>© Mary Ann Liebert, Inc.</t>
  </si>
  <si>
    <t>2 Johns Hopkins Bloomberg School of Public Health
4 Agency for Healthcare Research and Quality, Rockville, MD.</t>
  </si>
  <si>
    <t>Although Pamela L. Owens is currently employed at the Agency for Healthcare Research and Quality (AHRQ), this study was conceived and designed while she was a postdoctoral fellow at Johns Hopkins Bloomberg School of Public Health. This article does not necessarily represent the policies of AHRQ or the U.S. Department of Health and Human Services (DHHS). The views expressed are those of the authors, and no official endorsement by AHRQ or DHHS is intended or should be inferred.</t>
  </si>
  <si>
    <t>10.1215/03616878-17-2-329</t>
  </si>
  <si>
    <t>Journal of Health Politics, Policy and Law 1992 Volume 17, Number 2: 329-352</t>
  </si>
  <si>
    <t>Philip Morris’s Failed Experiment in Pittsburgh</t>
  </si>
  <si>
    <t xml:space="preserve">1) Bruce E. Samuels, Michael Evans Begay, Anna Russo Hazan, and Stanton A. Glantz </t>
  </si>
  <si>
    <t xml:space="preserve">1) University of California, San Francisco </t>
  </si>
  <si>
    <t xml:space="preserve">Copyright © 1992 by Duke University. </t>
  </si>
  <si>
    <t>False Positive</t>
  </si>
  <si>
    <t xml:space="preserve">Supported by funds provided by the Cigarette and Tobacco Surtax Fund of the State of California through the Tobacco-Related Disease Research Program of the University of California under Award No. 1RT520. Dr. Begay holds postdoctoral fellowships in the UCB/UCSF Health Services Research Training Program, Grant No. 2T32HS00026-06 from the Agency for Health Care Policy and Research and the Pew Memorial Trust at the Institute for Health Policy Studies, UCSF. The authors thank the following individuals for granting interviews or providing information in support of this research: Richard Bruce, Glen Cannon, Dan Catena, Eugene Connelly, Luke Dembosky, Frank Donohue, Pete Georgiades, Bill Godshall, David Guo, John Krah, Ron Krayvo, Michelle Madoff, Muzz Meyers, Guy Reed, Mark Pollock, Vince Romito, Leanne Shepner, and Stuart Strickland. We also thank Lisa Bero for her comments on the manuscript. The opinions expressed in this article are those of the authors alone and do not necessarily reflect the individuals and organizations who graciously assisted this research. </t>
  </si>
  <si>
    <t>10.1111/j.1465-7287.2007.00070.x</t>
  </si>
  <si>
    <t xml:space="preserve">Contemporary Economic PolicyVol. 25, No. 4, October 2007, 506–517
</t>
  </si>
  <si>
    <t>THE CORRELATION OF YOUTH PHYSICAL ACTIVITY WITH STATE POLICIES</t>
  </si>
  <si>
    <t>JOHN CAWLEY 1, CHAD MEYERHOEFER 2, and DAVID NEWHOUSE 3</t>
  </si>
  <si>
    <t>1) Department of Policy Analysis and Management, Cornell University, 124 MVR Hall, Ithaca, NY 14853;
2) Agency for Healthcare Research and Quality, 540 Gaither Road, Rockville, MD 20850.
3) Poverty and Social Impact Analysis (PSIA) Group, Fiscal Affairs Department, International Monetary Fund, 700 19th St, NW, Washington DC 0431.</t>
  </si>
  <si>
    <t>2) Agency for Healthcare Research and Quality, 540 Gaither Road, Rockville, MD 20850.</t>
  </si>
  <si>
    <t>© 2007 Western Economic Association International</t>
  </si>
  <si>
    <t>10.1086/605562</t>
  </si>
  <si>
    <t>Clin Infect Dis (2009) 49 (7): 1025-1035</t>
  </si>
  <si>
    <t>Infectious Disease Hospitalizations in the United States</t>
  </si>
  <si>
    <t>Krista L. Yorita Christensen,1 Robert C. Holman,1 Claudia A. Steiner,3 James J. Sejvar,1 Barbara J. Stoll,2 Lawrence B. Schonberger 1</t>
  </si>
  <si>
    <t>1 Division of Viral and Rickettsial Diseases, National Center for Zoonotic, Vector-Borne, and Enteric Diseases, Centers for Disease Control and Prevention, US Department of Health and Human Services; 
2 Children’s Healthcare of Atlanta, Emory School of Medicine, Department of Pediatrics, Atlanta, Georgia; 
3 Healthcare Cost and Utilization Project, Center for Delivery, Organization and Markets, Agency for Healthcare Research and Quality, US Department of Health and Human Services, Rockville, Maryland</t>
  </si>
  <si>
    <t>1 Division of Viral and Rickettsial Diseases, National Center for Zoonotic, Vector-Borne, and Enteric Diseases, Centers for Disease Control and Prevention, US Department of Health and Human Services; 
3 Healthcare Cost and Utilization Project, Center for Delivery, Organization and Markets, Agency for Healthcare Research and Quality, US Department of Health and Human Services, Rockville, Maryland</t>
  </si>
  <si>
    <t>© 2009 by the Infectious Diseases Society of America. All rights reserved.</t>
  </si>
  <si>
    <t>The findings and conclusions in this report are those of the authors and do not necessarily represent the official position of the Centers for Disease Control and Prevention or the views of the funding agencies.
We thank Robert Houchens (Statistical Informatics Healthcare) for statistical advice and the states that participate in the Healthcare Cost and Utilization Project to produce the Nationwide Inpatient Sample</t>
  </si>
  <si>
    <t>10.1016/S0163-8343(03)00018-5</t>
  </si>
  <si>
    <t>General Hospital Psychiatry
Volume 25, Issue 3, May–June 2003, Pages 178-184</t>
  </si>
  <si>
    <t>Psychiatric symptoms, impaired function, and medical care costs in an HMO setting</t>
  </si>
  <si>
    <t>Enid M. Hunkeler, M.A. a, William D. Spector, Ph.D. b, Bruce Fireman, M.S. a, Dorothy P. Rice, Sc.D. (Hon.) c , Constance Weisner, Dr.P.H. a,c</t>
  </si>
  <si>
    <t>a Kaiser Permanente Northern California Division of Research, Oakland, CA USA 
b Agency for Healthcare Research and Quality, Bethesda, MD, USA 
c University of California, San Francisco, CA USA</t>
  </si>
  <si>
    <t xml:space="preserve">b Agency for Healthcare Research and Quality, Bethesda, MD, USA </t>
  </si>
  <si>
    <t xml:space="preserve"> © 2003 Elsevier Inc. All rights reserved</t>
  </si>
  <si>
    <t>This research was a collaboration between the Kaiser Permanente Division of Research in Northern California and the Agency for Healthcare Research and Quality. This research was supported by grants from the Community Services Program of the Kaiser Permanente Medical Care Program in Northern California, Dupont Merck Pharmaceutical Company and Eli Lilly and Company</t>
  </si>
  <si>
    <t>10.1370/afm.1751</t>
  </si>
  <si>
    <t xml:space="preserve">Ann Fam Med 2015;13:86-87. </t>
  </si>
  <si>
    <t>INTERNATIONAL COLLABORATION IN
INNOVATING HEALTH SYSTEMS</t>
  </si>
  <si>
    <t>Chris van Weel 1,2; 
Deborah Turnbull 1,3; 
Emma Whitehead 1;
Andrew Bazemore 4;
Felicity Goodyear-Smith 5;
Claire Jackson 6;
Cindy L. K. Lam 7;
Barbara A. van der Linden 8;
David Meyers 9;
Maria van den Muijsenbergh 1;
Robert Phillips 10; 
Jose M. Ramirez-Aranda 11; 
Robyn Tamblyn 12;
Evalyn van Weel-Baumgarten 1</t>
  </si>
  <si>
    <t>1 Radboud University, Nijmegen, NL; 
2 Auralian National University, Aus; 
3 University of Adelaide, Aus; 
4 Robert Graham Center, USA; 
5 University of Auckland, NZ; 
6 University of Queensland, Aus; 
7 University of Hong Kong; 
8 ZonMw, NL; 
9 AHRQ, USA; 
10 ABFM, USA; 
11 Autonomous University of Nuevo Leon, Mexico; 
12 CIHR; McGill University, Canada</t>
  </si>
  <si>
    <t xml:space="preserve">9 AHRQ, USA; </t>
  </si>
  <si>
    <t>10.1001/jama.284.16.2100</t>
  </si>
  <si>
    <t>JAMA. 2000;284(16):2100-2107.</t>
  </si>
  <si>
    <t>Transforming Insurance Coverage Into Quality Health Care Voltage Drops From Potential to Delivered Quality</t>
  </si>
  <si>
    <t>John M. Eisenberg, MD; Elaine J. Power, MPP</t>
  </si>
  <si>
    <t xml:space="preserve"> Agency for Healthcare Research and Quality, US Department of Health and Human Services, Rockville, Md (Dr Eisenberg); and The National Forum for Healthcare Quality Measurement and Reporting, Washington, DC (Ms Power).</t>
  </si>
  <si>
    <t xml:space="preserve"> Agency for Healthcare Research and Quality, US Department of Health and Human Services, Rockville, Md (Dr Eisenberg); </t>
  </si>
  <si>
    <t>© American Medical Association . All rights reserved</t>
  </si>
  <si>
    <t>The views expressed herein are those of the authors and do not necessarily represent the position of the Agency of Healthcare Research and Quality, the US Department of Health and Human Services, or the National Quality Forum.</t>
  </si>
  <si>
    <t>10.1097/MLR.0b013e3182984bff</t>
  </si>
  <si>
    <t>Medical Care
Issue: Volume 51(8), August 2013, p 673–681</t>
  </si>
  <si>
    <t>Potentially Avoidable Hospitalizations for Elderly Long-stay Residents in Nursing Homes</t>
  </si>
  <si>
    <t>Spector, William D. PhD*; Limcangco, Rhona PhD†; Williams, Christianna PhD‡; Rhodes, William PhD§; Hurd, Donna MSN§</t>
  </si>
  <si>
    <t>*Agency for Healthcare Research &amp; Quality, Rockville
†Social &amp; Scientific Systems Inc., Silver Spring, MD
‡Abt Associates, Durham, NC
§Abt Associates, Cambridge, MA</t>
  </si>
  <si>
    <t>*Agency for Healthcare Research &amp; Quality, Rockville</t>
  </si>
  <si>
    <t>Copyright: © 2013 by Lippincott Williams &amp; Wilkins.</t>
  </si>
  <si>
    <t>The views expressed in this article are the authors’ and do not reflect those of the Agency for Healthcare Research &amp; Quality, or the U.S. Department of Health and Human Services.</t>
  </si>
  <si>
    <t>10.1016/S0029-7844(02)03056-9</t>
  </si>
  <si>
    <t>Obstetrics &amp; Gynecology
Volume 101, Issue 2, February 2003, Pages 393-395</t>
  </si>
  <si>
    <t>Screening for gestational diabetes mellitus: recommendations and rationale</t>
  </si>
  <si>
    <t>U.S. Preventive Services Task Force</t>
  </si>
  <si>
    <t>AHRQ Clinical Prevention Program, Agency for Healthcare Research &amp; Quality, Rockville, MD, USA</t>
  </si>
  <si>
    <t>Published by Elsevier.</t>
  </si>
  <si>
    <t>10.1177/1077558714535982</t>
  </si>
  <si>
    <t xml:space="preserve">Medical Care Research &amp; Review
Vol 71, Issue 5_suppl, 2014
</t>
  </si>
  <si>
    <t>Postscript
Research Agenda to Guide the Next Generation of Public Reports for Consumers</t>
  </si>
  <si>
    <t>Cheryl L. Damberg1, Peggy McNamara2</t>
  </si>
  <si>
    <t>1 RAND Corporation, Santa Monica, CA, USA
2 Agency for Healthcare Research and Quality, Rockville, MD, USA</t>
  </si>
  <si>
    <t>2 Agency for Healthcare Research and Quality, Rockville, MD, USA</t>
  </si>
  <si>
    <t>© The Author(s)</t>
  </si>
  <si>
    <t>The opinions stated in this article are solely those of the authors and do not necessarily reflect the views of their respective employers.
The author(s) received the following financial support for the research, authorship, and/or publication of this article: Cheryl L. Damberg is supported by the RAND Corporation, and Peggy McNamara by the Agency for Healthcare Research and Quality.</t>
  </si>
  <si>
    <t>10.1046/j.1525-1497.1999.00268.x</t>
  </si>
  <si>
    <t>Journal of General Internal Medicine
January 1999, Volume 14, Supplement 1, pp S63–S64</t>
  </si>
  <si>
    <t>Carolyn M. Clancy 1
Nicole Lurie 2</t>
  </si>
  <si>
    <t xml:space="preserve">Concluding thoughts—Looking forward
</t>
  </si>
  <si>
    <t>1.the Center for Outcomes and Effectiveness ResearchAgency for Health Care Policy and ResearchRockville
2.Division of General Internal MedicineUniversity of MinnesotaMinneapolis</t>
  </si>
  <si>
    <t>1.the Center for Outcomes and Effectiveness ResearchAgency for Health Care Policy and ResearchRockville</t>
  </si>
  <si>
    <t>The opinions expressed here are the authors’ and are not intended to represent offical policy of the Agency for Health Care Policy and Research or the Department of Health and Human Services</t>
  </si>
  <si>
    <t>10.1002/cncr.28520</t>
  </si>
  <si>
    <t>Cancer Vol. 120, Issue. 7</t>
  </si>
  <si>
    <t>Racial Variation in the Quality of Surgical Care for Bladder Cancer</t>
  </si>
  <si>
    <t>Daniel A. Barocas, MD, MPH 1,2; JoAnn Alvarez, MA 3; Tatsuki Koyama, PhD 3; Christopher B. Anderson, MD 1; Darryl T. Gray, MD, ScD 4; Jay H. Fowke, PhD, MPH 1,5; Chaochen You, MD 1; Sam S. Chang, MD 1; Michael S. Cookson, MD, MMHC 1; Joseph A. Smith Jr., MD 1; and David F. Penson, MD, MPH 1,2,6</t>
  </si>
  <si>
    <t>1 Department of Urologic Surgery, Vanderbilt University, Nashville, Tennessee; 
2 Center for Surgical Quality and Outcomes Research, Vanderbilt University, Nashville, Tennessee; 
3 Department of Biostatistics, Vanderbilt University School of Medicine, Nashville, Tennessee; 
4 Agency for Healthcare Research and Quality, Center for Quality Improvement and Patient Safety, Rockville, Maryland; 
5 Division of Epidemiology, Vanderbilt University, Nashville, Tennessee; 
6 Tennessee Valley Veterans Administration Geriatric Research, Education and Clinical Center, Nashville, Tennessee</t>
  </si>
  <si>
    <t xml:space="preserve">4 Agency for Healthcare Research and Quality, Center for Quality Improvement and Patient Safety, Rockville, Maryland; </t>
  </si>
  <si>
    <t xml:space="preserve"> © 2013 American Cancer Society.</t>
  </si>
  <si>
    <t>The opinions expressed in this article are those of the authors and do not necessarily reflect the position of the US Agency for Healthcare Research and Quality, the National Institutes of Health, or the US Department of Health and Human Services.
This study was supported American Cancer Society Internal Review grant 58-0009-51, administered by the Vanderbilt Ingram Cancer Center, and by the National Center for Research Resources/National Institutes of Health through Vanderbilt Clinical and Translational Science Award UL1TR000445.</t>
  </si>
  <si>
    <t>10.1097/QAI.0b013e3181bcdc16</t>
  </si>
  <si>
    <t>JAIDS Journal of Acquired Immune Deficiency Syndromes
Issue: Volume 53(3), 1 March 2010, pp 397-404</t>
  </si>
  <si>
    <t>Inpatient Health Services Utilization Among HIV-Infected Adult Patients in Care 2002–2007</t>
  </si>
  <si>
    <t>Copyright: © 2010 Lippincott Williams &amp; Wilkins, Inc.</t>
  </si>
  <si>
    <t>Yehia, Baligh R MD*; Fleishman, John A PhD†; Hicks, Perrin L MPH*; Ridore, Michelande BA*; Moore, Richard D MD, MHSc*; Gebo, Kelly A MD, MPH*</t>
  </si>
  <si>
    <t>*Department of Medicine, Johns Hopkins University School of Medicine, Baltimore, MD;  
†Agency for Healthcare Research and Quality, Rockville, MD.</t>
  </si>
  <si>
    <t>†Agency for Healthcare Research and Quality, Rockville, MD.</t>
  </si>
  <si>
    <t>Sponsoring Agencies
Agency for Healthcare Research and Quality, Rockville, Maryland (Fred Hellinger, PhD, John Fleishman, PhD, Irene Fraser, PhD)
Health Resources and Services Administration, Rockville, Maryland (Alice Kroliczak, PhD, Robert Mills, PhD)
Substance Abuse and Mental Health Services Administration, Rockville, MD (Kevin Mulvey, PhD, Pat Roth)</t>
  </si>
  <si>
    <t>10.1007/BF03213738</t>
  </si>
  <si>
    <t>Demography
November 2010, Volume 47, Issue 4, pp 1035–1051</t>
  </si>
  <si>
    <t>Unhealthy and uninsured: Exploring racial differences in health and health insurance coverage using a life table approach</t>
  </si>
  <si>
    <t>James B. Kirby 1
Toshiko Kaneda 2</t>
  </si>
  <si>
    <t>1.The Agency for Healthcare Research and QualityCenter for Financing, Access, and Cost TrendsRockville
2.Population Reference BureauUSA</t>
  </si>
  <si>
    <t>The authors gratefully acknowledge Professor Kosuke Imai and Professor Scott Lynch for their helpful advice, as well as the anonymous reviewers who provided extremely constructive comments and suggestions. Dr. Kaneda would also like to acknowledge the support she received from the Population Reference Bureau. The views in this article are those of the authors, and no of¿ cial endorsement by the Agency for Healthcare Research and Quality and the Department of Health and Human Services is intended or should be inferred.</t>
  </si>
  <si>
    <t>10.1377/hlthaff.2012.0691</t>
  </si>
  <si>
    <t>Health Aff March 2013 vol. 32 no. 3 508-515</t>
  </si>
  <si>
    <t>Adherence With Recommended Well-Child Visits Has Grown, But Large Gaps Persist Among Various Socioeconomic Groups</t>
  </si>
  <si>
    <t>Salam Abdus1 and Thomas M. Selden2</t>
  </si>
  <si>
    <t>1 Salam Abdus is an economist at Social and Scientific Systems, a private consulting company in Silver Spring, Maryland.
2 Thomas M. Selden (Thomas.Selden@ahrq.hhs.gov) is director of the Division of Modeling and Simulation, Center for Financing, Access, and Cost Trends, Agency for Healthcare Research and Quality, in Rockville, Maryland.</t>
  </si>
  <si>
    <t>2 Thomas M. Selden (Thomas.Selden@ahrq.hhs.gov) is director of the Division of Modeling and Simulation, Center for Financing, Access, and Cost Trends, Agency for Healthcare Research and Quality, in Rockville, Maryland.</t>
  </si>
  <si>
    <t>Copyright © by Project HOPE - The People-to-People Health Foundation</t>
  </si>
  <si>
    <t xml:space="preserve"> The views expressed in this article are those of the authors, and no official endorsement by the Department of Health and Human Services, the Agency for Healthcare Research and Quality, or Social and Scientific Systems is intended or should be inferred </t>
  </si>
  <si>
    <t>10.1370/afm.574</t>
  </si>
  <si>
    <t>Ann Fam Med. 2006 Sep; 4(5): 399–402.</t>
  </si>
  <si>
    <t>Primary Care Physicians’ Perceptions of the Effect of Insurance Status on Clinical Decision Making</t>
  </si>
  <si>
    <t>David S. Meyers, MD,1 Ranit Mishori, MD,1 Jessica McCann, MA,2 Jose Delgado, MD,1 Ann S. O’Malley, MD,1 and Ed Fryer, PhD,3</t>
  </si>
  <si>
    <t>1 Capital Area Primary Care Research Network (CAPRICORN), Georgetown University Medical Center, Washington, DC
2 The Robert Graham Center Policy Studies in Family Medicine and Primary Care, Washington, DC
3 Center for Child Health Research, University of Rochester School of Medicine, Rochester, NY
CORRESPONDING AUTHOR: David Meyers, MD, Agency for Healthcare Research and Quality, 540 Gaither Rd, Rockville, MD 20850, vog.qrha@sreyemd</t>
  </si>
  <si>
    <t>1 Capital Area Primary Care Research Network (CAPRICORN), Georgetown University Medical Center, Washington, DC
CORRESPONDING AUTHOR: David Meyers, MD, Agency for Healthcare Research and Quality, 540 Gaither Rd, Rockville, MD 20850, vog.qrha@sreyemd</t>
  </si>
  <si>
    <t>© Copyright 2006 Annals of Family Medicine, Inc.</t>
  </si>
  <si>
    <t>The authors wish to acknowledge the enormous contribution of the study coordinator, Jennifer Doherty, the analytic advice of Professor Susan Dovey, and the dedicated work of all of CAPRICORN’s member clinicians who are committed to improving health and health care.</t>
  </si>
  <si>
    <t>10.1097/00005650-199307000-00003</t>
  </si>
  <si>
    <t>Medical Care
Volume 31, Number 7</t>
  </si>
  <si>
    <t>The Use of Ambulatory Health Care Services by American Indians with Disabilities</t>
  </si>
  <si>
    <t>1) P. Cunningham, B. Altman</t>
  </si>
  <si>
    <t>1) AHRQ</t>
  </si>
  <si>
    <t>© 1993, J.B. Lippincott Company</t>
  </si>
  <si>
    <t>The views expressed in this paper are those of the authors and no official endorsement by the Department of Health and Human Services, the Agency for Health Care Policy and Research, or the Indian Health Service is intended or should be inferred.</t>
  </si>
  <si>
    <t>10.1177/000992280504400305</t>
  </si>
  <si>
    <t>Clinical Pediatrics; Vol 44, Issue 3, 2005</t>
  </si>
  <si>
    <t>Variation in Establishing a Diagnosis of Obesity in Children</t>
  </si>
  <si>
    <t>1) Iris R. Mabry, MD, MPH;
2) Sarah J. Clark, MPH; Alex Kemper, MD, MS, MPH; Sharon Kileny, MD; Michael D. Cabana, MD, MPH;
3) Kiesha Fraser, MD</t>
  </si>
  <si>
    <t>1) Agency for Healthcare Quality, Rockville, MD;
2) Child Health Evaluation and Research (CHEAR) Unit, Division of General Pediatrics, University of Michigan Health System, Ann Arbor, MI;
3) Department of Pediatrics, Loma Linda University Children's Hospital, Loma Linda, CA</t>
  </si>
  <si>
    <t>© 2005 Westminster Publications, Inc., 708 Glen Cove Avenue, Glen Head, NY 11545, U.S.A.</t>
  </si>
  <si>
    <t>The study was completed while Dr. Mabry was a fellow at the University of Michigan. The opinions expressed in this manuscript are those of the researcher and do not represent the official position of the Agency for Healthcare Research and Quality or the U.S. Department of Health and Human Services.</t>
  </si>
  <si>
    <t>1) Agency for Healthcare Quality, Rockville, MD;
The study was completed while Dr. Mabry was a fellow at the University of Michigan.</t>
  </si>
  <si>
    <t>10.1086/605560</t>
  </si>
  <si>
    <t>Clin Infect Dis (2009) 49 (7): 1009-1015.</t>
  </si>
  <si>
    <t>Methicillin-Resistant Staphylococcus aureus-Associated Hospitalizations among the American Indian and Alaska Native Population</t>
  </si>
  <si>
    <t>Kathy K. Byrd,1,3 Robert C. Holman,2 Michael G. Bruce,3 Thomas W. Hennessy,3 Jay D. Wenger,3 Dana L. Bruden,3
Dana L. Haberling,2 Claudia Steiner,4 and James E. Cheek5</t>
  </si>
  <si>
    <t>1 Epidemic Intelligence Service, Division of Applied Public Health Training, Epidemiology Program Office; and 2 Division of Viral and Rickettsial Diseases, National Center for Zoonotic, Vector-Borne, and Enteric Diseases, Centers for Disease Control and Prevention (CDC), United States Department of Health and Human Services (USDHHS), Atlanta, Georgia; 
3 Division of Emerging Infections and Surveillance Systems, National Center for Preparedness, Detection and Control of Infectious Diseases, CDC, USDHHS, Anchorage, Alaska; 
4 Center for Delivery, Organization, and Markets, Healthcare Cost and Utilization Project, Agency for Healthcare Research and Quality, Rockville, Maryland;
5 Division of Epidemiology and Prevention, Office of Public Health Support, Indian Health Service, USDHHS, Albuquerque, New Mexico</t>
  </si>
  <si>
    <t>This article is in the public domain, and no copyright is claimed.</t>
  </si>
  <si>
    <t>This study was conducted as part of the authors' normal work activities in the Epidemic Intelligence Service and at the Centers for Disease Control and Prevention, Agency for Healthcare Research and Quality, and Indian Health Service. The findings and conclusions in this report are those of the authors and do not necessarily represent the views of the sponsoring agencies.</t>
  </si>
  <si>
    <t>10.1007/s11606-998-0025-2</t>
  </si>
  <si>
    <t>Journal of General Internal Medicine
March 1998, Volume 13, Issue 3, pp 218–219</t>
  </si>
  <si>
    <t>Physicians’ use of lumbar spine imaging tests</t>
  </si>
  <si>
    <t>Daniel B. Stryer 1
Donald K. Freeborn 2
Diana Shye 2</t>
  </si>
  <si>
    <t>1.Center for Outcomes and Effectiveness ResearchAgency for Health Care Policy and ResearchRockville
2.Center for Health Research, Kaiser Permanente, N.W. DivisionPortland</t>
  </si>
  <si>
    <t>1.Center for Outcomes and Effectiveness ResearchAgency for Health Care Policy and ResearchRockville</t>
  </si>
  <si>
    <t>The opinions expressed in this letter are those of the author and do not represent those of the Agency for Health Care Policy and Research or the Department of Health and Human Services.</t>
  </si>
  <si>
    <t>10.1086/500221</t>
  </si>
  <si>
    <t>J Infect Dis (2006) 193 (6): 898-899.</t>
  </si>
  <si>
    <t>Reply to Rothman et al</t>
  </si>
  <si>
    <t>L. Simonsen,1 R. J. Taylor,a A. Elixhauser,3 C. Viboud,2 and A. Z. Kapikian,1</t>
  </si>
  <si>
    <t>1 National Institute of Allergy and Infectious Diseases;
2 Fogarty International Center, National Institutes of Health;
3 Agency for Health Care Research and Quality, Bethesda, Maryland</t>
  </si>
  <si>
    <t>1 National Institute of Allergy and Infectious Diseases;
2 Fogarty International Center, National Institutes of Health;
3 Agency for Health Care Research and Quality, Bethesda, Maryland
a Contractor to National Institute of Allergy and Infectious Diseases, National Institutes of Health, Bethesda, Maryland.</t>
  </si>
  <si>
    <t xml:space="preserve">© 2006 by the Infectious Diseases Society of America. All rights reserved. </t>
  </si>
  <si>
    <t>10.1016/0167-6296(93)90017-9</t>
  </si>
  <si>
    <t>Journal of Health Economics
Volume 12, Issue 3, October 1993, Pages 349-359</t>
  </si>
  <si>
    <t>The determinants of the hospitalization of nursing home residents</t>
  </si>
  <si>
    <t>1) Marc P freiman, Christopher M Murtaugh</t>
  </si>
  <si>
    <t>1) Agency for Health Care Policy and Research, Center for General Health Services Intramural Research, Rockville, MD, USA</t>
  </si>
  <si>
    <t xml:space="preserve">The views expressed in this paper are those of the authors and no official endorsement by the Department of Health and Human Services or the Agency for Health Care Policy and Research is intended or should be inferred. </t>
  </si>
  <si>
    <t>10.1111/acem.12589</t>
  </si>
  <si>
    <t>ACADEMIC EMERGENCY MEDICINE 2015;22:166–171</t>
  </si>
  <si>
    <t>The Transfer Instability Index: A Novel Metric of Emergency Department Transfer Relationships</t>
  </si>
  <si>
    <t>Dana R. Kindermann, MD, MPH, Ryan L. Mutter, PhD, Robert L. Houchens, PhD, Marguerite L. Barrett, MS, and Jesse M. Pines, MD, MBA, MSCE</t>
  </si>
  <si>
    <t>From the Department of Emergency Medicine, The Permanente Medical Group (DRK), Oakland, CA; the Agency for Healthcare Research and Quality (RLM), Rockville, MD; Truven Health Analytics (RLH), Santa Barbara, CA; ML Barrett, Inc. (MLB), Del Mar, CA; and the Departments of Emergency Medicine and Health Policy, George Washington University (JMP), Washington, DC. Dr. Mutter is currently with Health Economics and Finance Team, Center for Behavioral Health Statistics and Quality, Substance Abuse and Mental Health Services Administration, Rockville, MD</t>
  </si>
  <si>
    <t xml:space="preserve"> Agency for Healthcare Research and Quality (RLM), Rockville, MD;</t>
  </si>
  <si>
    <t>© 2015 by the Society for Academic Emergency Medicine</t>
  </si>
  <si>
    <t>This paper does not represent the policy of either the Agency for Healthcare Research and Quality (AHRQ) or the U.S. Department of Health and Human Services (DHHS). The views expressed herein are those of the authors and no official endorsement by AHRQ or DHHS is intended or should be inferred</t>
  </si>
  <si>
    <t>10.1086/674384</t>
  </si>
  <si>
    <t>Infection Control and Hospital Epidemiology
Volume 35, Issue 1 January 2014, pp. 56-62</t>
  </si>
  <si>
    <t>Eliminating Central Line–Associated Bloodstream Infections: A National Patient Safety Imperative</t>
  </si>
  <si>
    <t>Sean M. Berenholtz (a1) (a2) (a3) (a4), Lisa H. Lubomski (a1) (a2), Kristina Weeks (a1) (a2), Christine A. Goeschel (a1) (a2) (a4), Jill A. Marsteller (a3) (a4), Julius C. Pham (a1) (a2) (a5), Melinda D. Sawyer (a6), David A. Thompson (a1) (a2), Bradford D. Winters (a1) (a2), Sara E. Cosgrove (a6), Ting Yang (a1) (a2), Thomas A. Louis (a7), Barbara Meyer Lucas (a8), Christine T. George (a8), Sam R. Watson (a8), Mariana I. Albert-Lesher (a9), Justin R. St. Andre (a9), John R. Combes (a9), Deborah Bohr (a9), Stephen C. Hines (a9), James B. Battles (a10) and Peter J. Pronovost (a1) (a2) (a3) (a4)</t>
  </si>
  <si>
    <t>(a1) Johns Hopkins Armstrong Institute for Patient Safety and Quality, Johns Hopkins University School of Medicine, Baltimore, Maryland
(a2) Department of Anesthesiology and Critical Care Medicine, Johns Hopkins University School of Medicine, Baltimore, Maryland
(a3) Department of Surgery, Johns Hopkins University School of Medicine, Baltimore, Maryland
(a4) Department of Health Policy and Management, Bloomberg School of Public Health, Johns Hopkins University, Baltimore, Maryland
(a5) Department of Emergency Medicine, Johns Hopkins University School of Medicine, Baltimore, Maryland
(a6) Department of Medicine, Johns Hopkins University School of Medicine, Baltimore, Maryland
(a7) Department of Biostatistics, Bloomberg School of Public Health, Johns Hopkins University, Baltimore, Maryland
(a8) Michigan Health and Hospital Association Keystone Center for Patient Safety and Quality, Lansing, Michigan
(a9) Health Research and Educational Trust, Bethesda, Maryland
(a10) Agency for Healthcare Research and Quality, Bethesda, Maryland</t>
  </si>
  <si>
    <t>(a10) Agency for Healthcare Research and Quality, Bethesda, Maryland</t>
  </si>
  <si>
    <t>COPYRIGHT: © The Society for Healthcare Epidemiology of America 2014</t>
  </si>
  <si>
    <t>This presentation, publication, or other product is derived from work supported under a contract with the Agency for Healthcare Research and Quality (HHSA290200600022, task order 7). However, this presentation, publication, or other product has not been approved by the agency.
Financial support. This research was supported by a subcontract with the Health Research and Education Trust from the Agency for Healthcare Research and Quality (HHSA2902006000222) and from private philanthropy.</t>
  </si>
  <si>
    <t>10.1089/jwh.2005.14.73</t>
  </si>
  <si>
    <t xml:space="preserve"> Journal of Women's Health. February 2005, 14(1): 73-81</t>
  </si>
  <si>
    <t>Gender Differences in Drug Use and Expenditures in a Privately Insured Population of Older Adults</t>
  </si>
  <si>
    <t>ROSALY CORREA-DE-ARAUJO, M.D., M.Sc., Ph.D.,1 G. EDWARD MILLER, Ph.D.,1 JESSICA S. BANTHIN, Ph.D.,1 and YEN TRINH, Ph.D. Candidate2</t>
  </si>
  <si>
    <t>1 Agency for Healthcare Research and Quality, Rockville, Maryland.
2 School of Pharmacy, University of Maryland, Baltimore, Maryland.</t>
  </si>
  <si>
    <t>1 Agency for Healthcare Research and Quality, Rockville, Maryland.</t>
  </si>
  <si>
    <t>The views expressed herein are our own and do not reflect the views of the Agency for Healthcare Research and Quality or the U.S. Department of Health and Human Services.</t>
  </si>
  <si>
    <t>10.1136/qhc.9.3.143</t>
  </si>
  <si>
    <t>Quality in Health Care : QHC; London 9.3(Sep 2000): 143.</t>
  </si>
  <si>
    <t>International collaboration: harnessing differences to meet common needs in improving quality of care</t>
  </si>
  <si>
    <t>1) SHEILA LEATHERMAN;
2) LIAM J DONALDSON;
3) JOHN M EISENBERG</t>
  </si>
  <si>
    <t>1) Judge Institute of Management Studies, University of Cambridge, UK and School of Public Health, University of North Carolina, USA;
2) Chief Medical Officer, Department of Health, Richmond House, London SW1A 2NS, UK;
3) Director of the Agency for Healthcare Research and Quality, Rockville, Maryland 20852, USA</t>
  </si>
  <si>
    <t>3) Director of the Agency for Healthcare Research and Quality, Rockville, Maryland 20852, USA</t>
  </si>
  <si>
    <t>10.1086/652403</t>
  </si>
  <si>
    <t>J Infect Dis (2010) 201 (11): 1617-1624.</t>
  </si>
  <si>
    <t>Reduction in Acute Gastroenteritis Hospitalizations among US Children After Introduction of Rotavirus Vaccine: Analysis of Hospital Discharge Data from 18 US States</t>
  </si>
  <si>
    <t>Aaron T. Curns,1 Claudia A. Steiner,2 Marguerite Barrett,3 Katherine Hunter,4 Emily Wilson,4 and Umesh D. Parashar,1</t>
  </si>
  <si>
    <t>1 National Center for Immunization and Respiratory Diseases, Centers for Disease Control and Prevention, Atlanta, Georgia; 
2 Healthcare Cost and Utilization Project, Center for Delivery, Organization and Markets, Agency for Healthcare Research and Quality, Rockville, Maryland;
3 M.L. Barrett, Del Mar;
4 Thomson Reuters, Santa Barbara, California</t>
  </si>
  <si>
    <t>1 National Center for Immunization and Respiratory Diseases, Centers for Disease Control and Prevention, Atlanta, Georgia; 
2 Healthcare Cost and Utilization Project, Center for Delivery, Organization and Markets, Agency for Healthcare Research and Quality, Rockville, Maryland;</t>
  </si>
  <si>
    <t>© 2010 by the Infectious Diseases Society of America. All rights reserved.</t>
  </si>
  <si>
    <t>Financial support: The Centers for Disease Control and Prevention and the Agency for Healthcare Research and Quality.
The findings and conclusions of this report are those of the authors and do not necessarily represent the views of the Centers for Disease Control and Prevention.</t>
  </si>
  <si>
    <t>10.5034/inquiryjrnl_48.04.02</t>
  </si>
  <si>
    <t>Health Information Technology and its Effects on Hospital Costs, Outcomes, and Patient Safety</t>
  </si>
  <si>
    <t>1) Center for Delivery, Organization and Markets, Agency for Healthcare Research and Quality, 540 Gaither Road, Rockville, MD 20850</t>
  </si>
  <si>
    <t>INQUIRY: The Journal of Health Care Organization, Provision, and Financing Volume: 48 issue: 4</t>
  </si>
  <si>
    <t>© 2011 Excellus Health Plan, Inc.</t>
  </si>
  <si>
    <t>1) William E. Encinosa; 2) Jaeyong Bae</t>
  </si>
  <si>
    <t>1) Center for Delivery, Organization and Markets, Agency for Healthcare Research and Quality, 540 Gaither Road, Rockville, MD 20850;
2) Department of Health Policy and Management, Rollins School of Public Health, Emory University.</t>
  </si>
  <si>
    <t xml:space="preserve">This research was funded by the Agency for Healthcare Research and Quality. </t>
  </si>
  <si>
    <t>10.1097/QAI.0b013e3180517407</t>
  </si>
  <si>
    <t>JAIDS Journal of Acquired Immune Deficiency Syndromes
Issue: Volume 45(2), 1 June 2007, pp 239-246</t>
  </si>
  <si>
    <t>Copyright: © 2007 Lippincott Williams &amp; Wilkins, Inc.</t>
  </si>
  <si>
    <t>The Changing Pattern of Hospital Care for Persons Living With HIV: 2000 Through 2004</t>
  </si>
  <si>
    <t>Hellinger, Fred J PhD</t>
  </si>
  <si>
    <t>Center for Delivery, Organization, and Markets, Agency for Healthcare Research and Quality, Rockville, MD.</t>
  </si>
  <si>
    <t>10.1097/01.mlr.0000196938.91369.2a</t>
  </si>
  <si>
    <t>Medical Care
Vol. 44, No. 2 (Feb., 2006), pp. 182-186</t>
  </si>
  <si>
    <t>Accidental Iatrogenic Pneumothorax in Hospitalized Patients</t>
  </si>
  <si>
    <t xml:space="preserve"> Chunliu Zhan MD, PhD, 1 
Maureen Smith MD, PhD, 2  
Daniel Stryer, 1</t>
  </si>
  <si>
    <t>1 Agency for Healthcare Research and Quality, Rockville, Maryland;
2 Department of Population Health Sciences, University of Wisconsin-Madison Medical School, Madison, Wisconson</t>
  </si>
  <si>
    <t>1 Agency for Healthcare Research and Quality, Rockville, Maryland;</t>
  </si>
  <si>
    <t xml:space="preserve"> Copyright © 2006 by Lippincott Williams &amp; Wil</t>
  </si>
  <si>
    <t xml:space="preserve"> Only the intramural research fund at the Agency for Healthcare Research and  Quality was used for this study.
 The authors of this article are responsible for its contents. No statement in  this article should be construed as an official position of the Agency for  Healthcare Research and Quality or the U.S. Department of Health and  Human Services.</t>
  </si>
  <si>
    <t>10.1111/j.1553-2712.2001.tb01282.x</t>
  </si>
  <si>
    <t>ACADEMIC EMERGENCY MEDICINE • February 2001, Volume 8, Number 2</t>
  </si>
  <si>
    <t>Delay in Seeking Emergency Care</t>
  </si>
  <si>
    <t>DONALD W. RUCKER, MD, MS, MBA, TROYEN A. BRENNAN, MD, JD, MPH, HELEN R. BURSTIN, MD, MPH</t>
  </si>
  <si>
    <t>From the Department of Emergency Medicine, Beth Israel Deaconess Medical Center (DWR), and Harvard School of Public Health and Division of General Medicine, Department of Medicine, Brigham and Women’s Hospital (TAB, HRB), Boston, MA
Address for correspondence and reprints: Helen R. Burstin, MD, MPH, Director, Center for Primary Care Research, Agency for Healthcare Research and Quality, 6010 Executive Boulevard, Suite 201, Rockville, MD 20009.</t>
  </si>
  <si>
    <t xml:space="preserve"> Harvard School of Public Health and Division of General Medicine, Department of Medicine, Brigham and Women’s Hospital (TAB, HRB), Boston, MA
Address for correspondence and reprints: Helen R. Burstin, MD, MPH, Director, Center for Primary Care Research, Agency for Healthcare Research and Quality, 6010 Executive Boulevard, Suite 201, Rockville, MD 20009.</t>
  </si>
  <si>
    <t>Supported in part by The Risk Management Foundation, Cambridge, MA.</t>
  </si>
  <si>
    <t>Number of Federal Employee Authors:</t>
  </si>
  <si>
    <t>Number of total works with works of govt disclaimers:</t>
  </si>
  <si>
    <t>Number of National Lab Authors:</t>
  </si>
  <si>
    <t>Number of works with works of govt disclaimers from national labs:</t>
  </si>
  <si>
    <t>Number of Contractor (Non Natl Lab) Authors:</t>
  </si>
  <si>
    <t>Number of False Positives that have had searches rerun:</t>
  </si>
  <si>
    <t>Number of False Positives that have not had searches rerun:</t>
  </si>
  <si>
    <t>Number of works with unclear authorship:</t>
  </si>
  <si>
    <t>Number of works that could not be located:</t>
  </si>
  <si>
    <t>Number of works that UNC does not provide access to:</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</si>
</sst>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2"/>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wrapText="1"/>
    </xf>
    <xf numFmtId="0" fontId="0" fillId="0" borderId="0" xfId="0" applyAlignment="1">
      <alignment wrapText="1"/>
    </xf>
    <xf numFmtId="0" fontId="0" fillId="2" borderId="0" xfId="0" applyFill="1" applyAlignment="1">
      <alignment wrapText="1"/>
    </xf>
    <xf numFmtId="17" fontId="0" fillId="0" borderId="0" xfId="0" applyNumberFormat="1" applyAlignment="1">
      <alignment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tabSelected="1" topLeftCell="F51" workbookViewId="0">
      <selection activeCell="H56" sqref="H56"/>
    </sheetView>
  </sheetViews>
  <sheetFormatPr baseColWidth="10" defaultRowHeight="16" x14ac:dyDescent="0.2"/>
  <cols>
    <col min="1" max="1" width="44.1640625" style="2" customWidth="1"/>
    <col min="2" max="2" width="10.83203125" style="2"/>
    <col min="3" max="3" width="49.6640625" style="2" customWidth="1"/>
    <col min="4" max="4" width="60.1640625" style="2" customWidth="1"/>
    <col min="5" max="5" width="111" style="2" customWidth="1"/>
    <col min="6" max="6" width="32.1640625" style="2" customWidth="1"/>
    <col min="7" max="7" width="29.5" style="2" customWidth="1"/>
    <col min="8" max="8" width="23" style="2" customWidth="1"/>
    <col min="9" max="9" width="80.33203125" style="2" customWidth="1"/>
    <col min="10" max="10" width="10.83203125" style="2"/>
    <col min="11" max="11" width="85.33203125" style="2" customWidth="1"/>
    <col min="12" max="16384" width="10.83203125" style="2"/>
  </cols>
  <sheetData>
    <row r="1" spans="1:12" s="1" customFormat="1" ht="48" x14ac:dyDescent="0.2">
      <c r="A1" s="1" t="s">
        <v>0</v>
      </c>
      <c r="B1" s="1" t="s">
        <v>1</v>
      </c>
      <c r="C1" s="1" t="s">
        <v>2</v>
      </c>
      <c r="D1" s="1" t="s">
        <v>3</v>
      </c>
      <c r="E1" s="1" t="s">
        <v>4</v>
      </c>
      <c r="F1" s="1" t="s">
        <v>5</v>
      </c>
      <c r="G1" s="1" t="s">
        <v>6</v>
      </c>
      <c r="H1" s="1" t="s">
        <v>7</v>
      </c>
      <c r="I1" s="1" t="s">
        <v>8</v>
      </c>
      <c r="J1" s="1" t="s">
        <v>9</v>
      </c>
      <c r="K1" s="1" t="s">
        <v>10</v>
      </c>
      <c r="L1" s="1" t="s">
        <v>11</v>
      </c>
    </row>
    <row r="2" spans="1:12" ht="128" x14ac:dyDescent="0.2">
      <c r="A2" s="2" t="s">
        <v>13</v>
      </c>
      <c r="B2" s="2">
        <v>2013</v>
      </c>
      <c r="C2" s="2" t="s">
        <v>14</v>
      </c>
      <c r="D2" s="2" t="s">
        <v>15</v>
      </c>
      <c r="E2" s="2" t="s">
        <v>16</v>
      </c>
      <c r="F2" s="2" t="s">
        <v>19</v>
      </c>
      <c r="G2" s="2" t="s">
        <v>12</v>
      </c>
      <c r="H2" s="2" t="s">
        <v>18</v>
      </c>
      <c r="I2" s="2" t="s">
        <v>17</v>
      </c>
      <c r="J2" s="2" t="s">
        <v>20</v>
      </c>
      <c r="K2" s="2" t="s">
        <v>21</v>
      </c>
    </row>
    <row r="3" spans="1:12" ht="96" x14ac:dyDescent="0.2">
      <c r="A3" s="2" t="s">
        <v>23</v>
      </c>
      <c r="B3" s="2">
        <v>2006</v>
      </c>
      <c r="C3" s="2" t="s">
        <v>24</v>
      </c>
      <c r="D3" s="2" t="s">
        <v>25</v>
      </c>
      <c r="E3" s="2" t="s">
        <v>26</v>
      </c>
      <c r="F3" s="2" t="s">
        <v>28</v>
      </c>
      <c r="G3" s="2" t="s">
        <v>22</v>
      </c>
      <c r="H3" s="2" t="s">
        <v>18</v>
      </c>
      <c r="I3" s="2" t="s">
        <v>27</v>
      </c>
      <c r="J3" s="2" t="s">
        <v>20</v>
      </c>
      <c r="K3" s="2" t="s">
        <v>29</v>
      </c>
    </row>
    <row r="4" spans="1:12" s="3" customFormat="1" x14ac:dyDescent="0.2">
      <c r="G4" s="3" t="s">
        <v>30</v>
      </c>
      <c r="H4" s="3" t="s">
        <v>31</v>
      </c>
    </row>
    <row r="5" spans="1:12" ht="96" x14ac:dyDescent="0.2">
      <c r="A5" s="2" t="s">
        <v>33</v>
      </c>
      <c r="B5" s="4">
        <v>38869</v>
      </c>
      <c r="C5" s="2" t="s">
        <v>34</v>
      </c>
      <c r="D5" s="2" t="s">
        <v>35</v>
      </c>
      <c r="E5" s="2" t="s">
        <v>36</v>
      </c>
      <c r="F5" s="2" t="s">
        <v>37</v>
      </c>
      <c r="G5" s="2" t="s">
        <v>32</v>
      </c>
      <c r="H5" s="2" t="s">
        <v>18</v>
      </c>
      <c r="I5" s="2" t="s">
        <v>36</v>
      </c>
      <c r="J5" s="2" t="s">
        <v>20</v>
      </c>
      <c r="K5" s="2" t="s">
        <v>38</v>
      </c>
    </row>
    <row r="6" spans="1:12" ht="144" x14ac:dyDescent="0.2">
      <c r="A6" s="2" t="s">
        <v>40</v>
      </c>
      <c r="B6" s="4">
        <v>42248</v>
      </c>
      <c r="C6" s="2" t="s">
        <v>41</v>
      </c>
      <c r="D6" s="2" t="s">
        <v>42</v>
      </c>
      <c r="E6" s="2" t="s">
        <v>43</v>
      </c>
      <c r="F6" s="2" t="s">
        <v>45</v>
      </c>
      <c r="G6" s="2" t="s">
        <v>39</v>
      </c>
      <c r="H6" s="2" t="s">
        <v>18</v>
      </c>
      <c r="I6" s="2" t="s">
        <v>44</v>
      </c>
      <c r="J6" s="2" t="s">
        <v>20</v>
      </c>
      <c r="K6" s="2" t="s">
        <v>53</v>
      </c>
    </row>
    <row r="7" spans="1:12" ht="32" x14ac:dyDescent="0.2">
      <c r="A7" s="2" t="s">
        <v>47</v>
      </c>
      <c r="B7" s="2">
        <v>2010</v>
      </c>
      <c r="C7" s="2" t="s">
        <v>48</v>
      </c>
      <c r="D7" s="2" t="s">
        <v>49</v>
      </c>
      <c r="E7" t="s">
        <v>50</v>
      </c>
      <c r="F7" s="2" t="s">
        <v>51</v>
      </c>
      <c r="G7" s="2" t="s">
        <v>46</v>
      </c>
      <c r="H7" s="2" t="s">
        <v>18</v>
      </c>
      <c r="I7" t="s">
        <v>50</v>
      </c>
      <c r="J7" s="2" t="s">
        <v>20</v>
      </c>
      <c r="K7" s="2" t="s">
        <v>52</v>
      </c>
    </row>
    <row r="8" spans="1:12" ht="64" x14ac:dyDescent="0.2">
      <c r="A8" s="2" t="s">
        <v>55</v>
      </c>
      <c r="B8" s="2">
        <v>1994</v>
      </c>
      <c r="C8" s="2" t="s">
        <v>56</v>
      </c>
      <c r="D8" s="2" t="s">
        <v>57</v>
      </c>
      <c r="E8" s="2" t="s">
        <v>58</v>
      </c>
      <c r="F8" s="2" t="s">
        <v>60</v>
      </c>
      <c r="G8" s="2" t="s">
        <v>54</v>
      </c>
      <c r="H8" s="2" t="s">
        <v>18</v>
      </c>
      <c r="I8" s="2" t="s">
        <v>59</v>
      </c>
      <c r="J8" s="2" t="s">
        <v>20</v>
      </c>
      <c r="K8" s="2" t="s">
        <v>61</v>
      </c>
    </row>
    <row r="9" spans="1:12" ht="112" x14ac:dyDescent="0.2">
      <c r="A9" s="2" t="s">
        <v>63</v>
      </c>
      <c r="B9" s="4">
        <v>40238</v>
      </c>
      <c r="C9" s="2" t="s">
        <v>64</v>
      </c>
      <c r="D9" s="2" t="s">
        <v>65</v>
      </c>
      <c r="E9" s="2" t="s">
        <v>66</v>
      </c>
      <c r="F9" s="2" t="s">
        <v>68</v>
      </c>
      <c r="G9" s="2" t="s">
        <v>62</v>
      </c>
      <c r="H9" s="2" t="s">
        <v>18</v>
      </c>
      <c r="I9" s="2" t="s">
        <v>67</v>
      </c>
      <c r="J9" s="2" t="s">
        <v>20</v>
      </c>
      <c r="K9" s="2" t="s">
        <v>69</v>
      </c>
    </row>
    <row r="10" spans="1:12" ht="80" x14ac:dyDescent="0.2">
      <c r="A10" s="2" t="s">
        <v>71</v>
      </c>
      <c r="B10" s="4">
        <v>36892</v>
      </c>
      <c r="C10" s="2" t="s">
        <v>72</v>
      </c>
      <c r="D10" s="2" t="s">
        <v>73</v>
      </c>
      <c r="E10" s="2" t="s">
        <v>74</v>
      </c>
      <c r="F10" s="2" t="s">
        <v>75</v>
      </c>
      <c r="G10" s="2" t="s">
        <v>70</v>
      </c>
      <c r="H10" s="2" t="s">
        <v>18</v>
      </c>
      <c r="I10" s="2" t="s">
        <v>74</v>
      </c>
      <c r="J10" s="2" t="s">
        <v>20</v>
      </c>
      <c r="K10" s="2" t="s">
        <v>76</v>
      </c>
    </row>
    <row r="11" spans="1:12" ht="32" x14ac:dyDescent="0.2">
      <c r="A11" s="2" t="s">
        <v>78</v>
      </c>
      <c r="B11" s="4">
        <v>37257</v>
      </c>
      <c r="C11" s="2" t="s">
        <v>79</v>
      </c>
      <c r="D11" s="2" t="s">
        <v>80</v>
      </c>
      <c r="E11" s="2" t="s">
        <v>81</v>
      </c>
      <c r="F11" s="2" t="s">
        <v>82</v>
      </c>
      <c r="G11" s="2" t="s">
        <v>77</v>
      </c>
      <c r="H11" s="2" t="s">
        <v>18</v>
      </c>
      <c r="I11" s="2" t="s">
        <v>81</v>
      </c>
      <c r="J11" s="2" t="s">
        <v>20</v>
      </c>
      <c r="K11" s="2" t="s">
        <v>52</v>
      </c>
    </row>
    <row r="12" spans="1:12" ht="32" x14ac:dyDescent="0.2">
      <c r="A12" s="2" t="s">
        <v>84</v>
      </c>
      <c r="B12" s="4">
        <v>40452</v>
      </c>
      <c r="C12" s="2" t="s">
        <v>85</v>
      </c>
      <c r="D12" s="2" t="s">
        <v>86</v>
      </c>
      <c r="E12" s="2" t="s">
        <v>87</v>
      </c>
      <c r="F12" s="2" t="s">
        <v>52</v>
      </c>
      <c r="G12" s="2" t="s">
        <v>83</v>
      </c>
      <c r="H12" s="2" t="s">
        <v>18</v>
      </c>
      <c r="I12" s="2" t="s">
        <v>87</v>
      </c>
      <c r="J12" s="2" t="s">
        <v>20</v>
      </c>
      <c r="K12" s="2" t="s">
        <v>88</v>
      </c>
    </row>
    <row r="13" spans="1:12" s="3" customFormat="1" x14ac:dyDescent="0.2">
      <c r="G13" s="3" t="s">
        <v>89</v>
      </c>
      <c r="H13" s="3" t="s">
        <v>31</v>
      </c>
    </row>
    <row r="14" spans="1:12" ht="32" x14ac:dyDescent="0.2">
      <c r="A14" s="2" t="s">
        <v>91</v>
      </c>
      <c r="B14" s="4">
        <v>40817</v>
      </c>
      <c r="C14" s="2" t="s">
        <v>92</v>
      </c>
      <c r="D14" s="2" t="s">
        <v>93</v>
      </c>
      <c r="E14" s="2" t="s">
        <v>94</v>
      </c>
      <c r="F14" s="2" t="s">
        <v>52</v>
      </c>
      <c r="G14" s="2" t="s">
        <v>90</v>
      </c>
      <c r="H14" s="2" t="s">
        <v>18</v>
      </c>
      <c r="I14" s="2" t="s">
        <v>94</v>
      </c>
      <c r="J14" s="2" t="s">
        <v>20</v>
      </c>
      <c r="K14" s="2" t="s">
        <v>52</v>
      </c>
    </row>
    <row r="15" spans="1:12" ht="48" x14ac:dyDescent="0.2">
      <c r="A15" s="2" t="s">
        <v>96</v>
      </c>
      <c r="B15" s="2">
        <v>2007</v>
      </c>
      <c r="C15" s="2" t="s">
        <v>97</v>
      </c>
      <c r="D15" s="2" t="s">
        <v>98</v>
      </c>
      <c r="E15" s="2" t="s">
        <v>99</v>
      </c>
      <c r="F15" s="2" t="s">
        <v>102</v>
      </c>
      <c r="G15" s="2" t="s">
        <v>95</v>
      </c>
      <c r="H15" s="2" t="s">
        <v>101</v>
      </c>
      <c r="I15" s="2" t="s">
        <v>100</v>
      </c>
      <c r="J15" s="2" t="s">
        <v>20</v>
      </c>
      <c r="K15" s="2" t="s">
        <v>103</v>
      </c>
    </row>
    <row r="16" spans="1:12" ht="80" x14ac:dyDescent="0.2">
      <c r="A16" s="2" t="s">
        <v>105</v>
      </c>
      <c r="B16" s="4">
        <v>41913</v>
      </c>
      <c r="C16" s="2" t="s">
        <v>106</v>
      </c>
      <c r="D16" s="2" t="s">
        <v>107</v>
      </c>
      <c r="E16" s="2" t="s">
        <v>108</v>
      </c>
      <c r="F16" s="2" t="s">
        <v>110</v>
      </c>
      <c r="G16" s="2" t="s">
        <v>104</v>
      </c>
      <c r="H16" s="2" t="s">
        <v>18</v>
      </c>
      <c r="I16" s="2" t="s">
        <v>109</v>
      </c>
      <c r="J16" s="2" t="s">
        <v>20</v>
      </c>
      <c r="K16" s="2" t="s">
        <v>111</v>
      </c>
    </row>
    <row r="17" spans="1:11" ht="32" x14ac:dyDescent="0.2">
      <c r="A17" s="2" t="s">
        <v>113</v>
      </c>
      <c r="B17" s="4">
        <v>33604</v>
      </c>
      <c r="C17" s="2" t="s">
        <v>114</v>
      </c>
      <c r="D17" s="2" t="s">
        <v>115</v>
      </c>
      <c r="E17" s="2" t="s">
        <v>116</v>
      </c>
      <c r="F17" s="2" t="s">
        <v>118</v>
      </c>
      <c r="G17" s="2" t="s">
        <v>112</v>
      </c>
      <c r="H17" s="2" t="s">
        <v>18</v>
      </c>
      <c r="I17" s="2" t="s">
        <v>117</v>
      </c>
      <c r="J17" s="2" t="s">
        <v>20</v>
      </c>
      <c r="K17" s="2" t="s">
        <v>52</v>
      </c>
    </row>
    <row r="18" spans="1:11" ht="112" x14ac:dyDescent="0.2">
      <c r="A18" s="2" t="s">
        <v>120</v>
      </c>
      <c r="B18" s="4">
        <v>39326</v>
      </c>
      <c r="C18" s="2" t="s">
        <v>121</v>
      </c>
      <c r="D18" s="2" t="s">
        <v>122</v>
      </c>
      <c r="E18" s="2" t="s">
        <v>123</v>
      </c>
      <c r="F18" s="2" t="s">
        <v>124</v>
      </c>
      <c r="G18" s="2" t="s">
        <v>119</v>
      </c>
      <c r="H18" s="2" t="s">
        <v>18</v>
      </c>
      <c r="I18" s="2" t="s">
        <v>123</v>
      </c>
      <c r="J18" s="2" t="s">
        <v>20</v>
      </c>
      <c r="K18" s="2" t="s">
        <v>125</v>
      </c>
    </row>
    <row r="19" spans="1:11" ht="48" x14ac:dyDescent="0.2">
      <c r="A19" s="2" t="s">
        <v>127</v>
      </c>
      <c r="B19" s="4">
        <v>39661</v>
      </c>
      <c r="C19" s="2" t="s">
        <v>128</v>
      </c>
      <c r="D19" s="2" t="s">
        <v>129</v>
      </c>
      <c r="E19" s="2" t="s">
        <v>130</v>
      </c>
      <c r="F19" s="2" t="s">
        <v>131</v>
      </c>
      <c r="G19" s="2" t="s">
        <v>126</v>
      </c>
      <c r="H19" s="2" t="s">
        <v>18</v>
      </c>
      <c r="I19" s="2" t="s">
        <v>130</v>
      </c>
      <c r="J19" s="2" t="s">
        <v>20</v>
      </c>
      <c r="K19" s="2" t="s">
        <v>132</v>
      </c>
    </row>
    <row r="20" spans="1:11" ht="80" x14ac:dyDescent="0.2">
      <c r="A20" s="2" t="s">
        <v>134</v>
      </c>
      <c r="B20" s="4">
        <v>37377</v>
      </c>
      <c r="C20" s="2" t="s">
        <v>135</v>
      </c>
      <c r="D20" s="2" t="s">
        <v>136</v>
      </c>
      <c r="E20" s="2" t="s">
        <v>137</v>
      </c>
      <c r="F20" s="2" t="s">
        <v>139</v>
      </c>
      <c r="G20" s="2" t="s">
        <v>133</v>
      </c>
      <c r="H20" s="2" t="s">
        <v>18</v>
      </c>
      <c r="I20" s="2" t="s">
        <v>138</v>
      </c>
      <c r="J20" s="2" t="s">
        <v>20</v>
      </c>
      <c r="K20" s="2" t="s">
        <v>140</v>
      </c>
    </row>
    <row r="21" spans="1:11" ht="80" x14ac:dyDescent="0.2">
      <c r="A21" s="2" t="s">
        <v>142</v>
      </c>
      <c r="B21" s="4">
        <v>38412</v>
      </c>
      <c r="C21" s="2" t="s">
        <v>143</v>
      </c>
      <c r="D21" s="2" t="s">
        <v>144</v>
      </c>
      <c r="E21" s="2" t="s">
        <v>145</v>
      </c>
      <c r="F21" s="2" t="s">
        <v>146</v>
      </c>
      <c r="G21" s="2" t="s">
        <v>141</v>
      </c>
      <c r="H21" s="2" t="s">
        <v>101</v>
      </c>
      <c r="I21" s="2" t="s">
        <v>147</v>
      </c>
      <c r="J21" s="2" t="s">
        <v>20</v>
      </c>
      <c r="K21" s="2" t="s">
        <v>148</v>
      </c>
    </row>
    <row r="22" spans="1:11" ht="176" x14ac:dyDescent="0.2">
      <c r="A22" s="2" t="s">
        <v>150</v>
      </c>
      <c r="B22" s="2">
        <v>1992</v>
      </c>
      <c r="C22" s="2" t="s">
        <v>151</v>
      </c>
      <c r="D22" s="2" t="s">
        <v>152</v>
      </c>
      <c r="E22" s="2" t="s">
        <v>153</v>
      </c>
      <c r="F22" s="2" t="s">
        <v>154</v>
      </c>
      <c r="G22" s="2" t="s">
        <v>149</v>
      </c>
      <c r="H22" s="2" t="s">
        <v>155</v>
      </c>
      <c r="I22" s="2" t="s">
        <v>153</v>
      </c>
      <c r="J22" s="2" t="s">
        <v>20</v>
      </c>
      <c r="K22" s="2" t="s">
        <v>156</v>
      </c>
    </row>
    <row r="23" spans="1:11" ht="64" x14ac:dyDescent="0.2">
      <c r="A23" s="2" t="s">
        <v>158</v>
      </c>
      <c r="B23" s="4">
        <v>39356</v>
      </c>
      <c r="C23" s="2" t="s">
        <v>159</v>
      </c>
      <c r="D23" s="2" t="s">
        <v>160</v>
      </c>
      <c r="E23" s="2" t="s">
        <v>161</v>
      </c>
      <c r="F23" s="2" t="s">
        <v>163</v>
      </c>
      <c r="G23" s="2" t="s">
        <v>157</v>
      </c>
      <c r="H23" s="2" t="s">
        <v>18</v>
      </c>
      <c r="I23" s="2" t="s">
        <v>162</v>
      </c>
      <c r="J23" s="2" t="s">
        <v>20</v>
      </c>
      <c r="K23" s="2" t="s">
        <v>52</v>
      </c>
    </row>
    <row r="24" spans="1:11" ht="96" x14ac:dyDescent="0.2">
      <c r="A24" s="2" t="s">
        <v>165</v>
      </c>
      <c r="B24" s="4">
        <v>40087</v>
      </c>
      <c r="C24" s="2" t="s">
        <v>166</v>
      </c>
      <c r="D24" s="2" t="s">
        <v>167</v>
      </c>
      <c r="E24" s="2" t="s">
        <v>168</v>
      </c>
      <c r="F24" s="2" t="s">
        <v>170</v>
      </c>
      <c r="G24" s="2" t="s">
        <v>164</v>
      </c>
      <c r="H24" s="2" t="s">
        <v>18</v>
      </c>
      <c r="I24" s="2" t="s">
        <v>169</v>
      </c>
      <c r="J24" s="2" t="s">
        <v>20</v>
      </c>
      <c r="K24" s="2" t="s">
        <v>171</v>
      </c>
    </row>
    <row r="25" spans="1:11" ht="64" x14ac:dyDescent="0.2">
      <c r="A25" s="2" t="s">
        <v>173</v>
      </c>
      <c r="B25" s="4">
        <v>37773</v>
      </c>
      <c r="C25" s="2" t="s">
        <v>174</v>
      </c>
      <c r="D25" s="2" t="s">
        <v>175</v>
      </c>
      <c r="E25" s="2" t="s">
        <v>176</v>
      </c>
      <c r="F25" s="2" t="s">
        <v>178</v>
      </c>
      <c r="G25" s="2" t="s">
        <v>172</v>
      </c>
      <c r="H25" s="2" t="s">
        <v>18</v>
      </c>
      <c r="I25" s="2" t="s">
        <v>177</v>
      </c>
      <c r="J25" s="2" t="s">
        <v>20</v>
      </c>
      <c r="K25" s="2" t="s">
        <v>179</v>
      </c>
    </row>
    <row r="26" spans="1:11" ht="224" x14ac:dyDescent="0.2">
      <c r="A26" s="2" t="s">
        <v>181</v>
      </c>
      <c r="B26" s="2">
        <v>2015</v>
      </c>
      <c r="C26" s="2" t="s">
        <v>182</v>
      </c>
      <c r="D26" s="2" t="s">
        <v>183</v>
      </c>
      <c r="E26" s="2" t="s">
        <v>184</v>
      </c>
      <c r="F26" s="2" t="s">
        <v>52</v>
      </c>
      <c r="G26" s="2" t="s">
        <v>180</v>
      </c>
      <c r="H26" s="2" t="s">
        <v>18</v>
      </c>
      <c r="I26" s="2" t="s">
        <v>185</v>
      </c>
      <c r="J26" s="2" t="s">
        <v>20</v>
      </c>
      <c r="K26" s="2" t="s">
        <v>52</v>
      </c>
    </row>
    <row r="27" spans="1:11" ht="48" x14ac:dyDescent="0.2">
      <c r="A27" s="2" t="s">
        <v>187</v>
      </c>
      <c r="B27" s="4">
        <v>36800</v>
      </c>
      <c r="C27" s="2" t="s">
        <v>188</v>
      </c>
      <c r="D27" s="2" t="s">
        <v>189</v>
      </c>
      <c r="E27" s="2" t="s">
        <v>190</v>
      </c>
      <c r="F27" s="2" t="s">
        <v>192</v>
      </c>
      <c r="G27" s="2" t="s">
        <v>186</v>
      </c>
      <c r="H27" s="2" t="s">
        <v>18</v>
      </c>
      <c r="I27" s="2" t="s">
        <v>191</v>
      </c>
      <c r="J27" s="2" t="s">
        <v>20</v>
      </c>
      <c r="K27" s="2" t="s">
        <v>193</v>
      </c>
    </row>
    <row r="28" spans="1:11" ht="64" x14ac:dyDescent="0.2">
      <c r="A28" s="2" t="s">
        <v>195</v>
      </c>
      <c r="B28" s="4">
        <v>41487</v>
      </c>
      <c r="C28" s="2" t="s">
        <v>196</v>
      </c>
      <c r="D28" s="2" t="s">
        <v>197</v>
      </c>
      <c r="E28" s="2" t="s">
        <v>198</v>
      </c>
      <c r="F28" s="2" t="s">
        <v>200</v>
      </c>
      <c r="G28" s="2" t="s">
        <v>194</v>
      </c>
      <c r="H28" s="2" t="s">
        <v>18</v>
      </c>
      <c r="I28" s="2" t="s">
        <v>199</v>
      </c>
      <c r="J28" s="2" t="s">
        <v>20</v>
      </c>
      <c r="K28" s="2" t="s">
        <v>201</v>
      </c>
    </row>
    <row r="29" spans="1:11" ht="32" x14ac:dyDescent="0.2">
      <c r="A29" s="2" t="s">
        <v>203</v>
      </c>
      <c r="B29" s="4">
        <v>37653</v>
      </c>
      <c r="C29" s="2" t="s">
        <v>204</v>
      </c>
      <c r="D29" s="2" t="s">
        <v>205</v>
      </c>
      <c r="E29" s="2" t="s">
        <v>206</v>
      </c>
      <c r="F29" s="2" t="s">
        <v>207</v>
      </c>
      <c r="G29" s="2" t="s">
        <v>202</v>
      </c>
      <c r="H29" s="2" t="s">
        <v>18</v>
      </c>
      <c r="I29" s="2" t="s">
        <v>206</v>
      </c>
      <c r="J29" s="2" t="s">
        <v>20</v>
      </c>
      <c r="K29" s="2" t="s">
        <v>52</v>
      </c>
    </row>
    <row r="30" spans="1:11" ht="80" x14ac:dyDescent="0.2">
      <c r="A30" s="2" t="s">
        <v>209</v>
      </c>
      <c r="B30" s="4">
        <v>41760</v>
      </c>
      <c r="C30" s="2" t="s">
        <v>210</v>
      </c>
      <c r="D30" s="2" t="s">
        <v>211</v>
      </c>
      <c r="E30" s="2" t="s">
        <v>212</v>
      </c>
      <c r="F30" s="2" t="s">
        <v>214</v>
      </c>
      <c r="G30" s="2" t="s">
        <v>208</v>
      </c>
      <c r="H30" s="2" t="s">
        <v>18</v>
      </c>
      <c r="I30" s="2" t="s">
        <v>213</v>
      </c>
      <c r="J30" s="2" t="s">
        <v>20</v>
      </c>
      <c r="K30" s="2" t="s">
        <v>215</v>
      </c>
    </row>
    <row r="31" spans="1:11" ht="32" x14ac:dyDescent="0.2">
      <c r="A31" s="2" t="s">
        <v>217</v>
      </c>
      <c r="B31" s="4">
        <v>36161</v>
      </c>
      <c r="C31" s="2" t="s">
        <v>219</v>
      </c>
      <c r="D31" s="2" t="s">
        <v>218</v>
      </c>
      <c r="E31" s="2" t="s">
        <v>220</v>
      </c>
      <c r="F31" s="2" t="s">
        <v>52</v>
      </c>
      <c r="G31" s="2" t="s">
        <v>216</v>
      </c>
      <c r="H31" s="2" t="s">
        <v>18</v>
      </c>
      <c r="I31" s="2" t="s">
        <v>221</v>
      </c>
      <c r="J31" s="2" t="s">
        <v>20</v>
      </c>
      <c r="K31" s="2" t="s">
        <v>222</v>
      </c>
    </row>
    <row r="32" spans="1:11" ht="128" x14ac:dyDescent="0.2">
      <c r="A32" s="2" t="s">
        <v>224</v>
      </c>
      <c r="B32" s="4">
        <v>41730</v>
      </c>
      <c r="C32" s="2" t="s">
        <v>225</v>
      </c>
      <c r="D32" s="2" t="s">
        <v>226</v>
      </c>
      <c r="E32" s="2" t="s">
        <v>227</v>
      </c>
      <c r="F32" s="2" t="s">
        <v>229</v>
      </c>
      <c r="G32" s="2" t="s">
        <v>223</v>
      </c>
      <c r="H32" s="2" t="s">
        <v>18</v>
      </c>
      <c r="I32" s="2" t="s">
        <v>228</v>
      </c>
      <c r="J32" s="2" t="s">
        <v>20</v>
      </c>
      <c r="K32" s="2" t="s">
        <v>230</v>
      </c>
    </row>
    <row r="33" spans="1:11" ht="112" x14ac:dyDescent="0.2">
      <c r="A33" s="2" t="s">
        <v>232</v>
      </c>
      <c r="B33" s="4">
        <v>40238</v>
      </c>
      <c r="C33" s="2" t="s">
        <v>233</v>
      </c>
      <c r="D33" s="2" t="s">
        <v>235</v>
      </c>
      <c r="E33" s="2" t="s">
        <v>236</v>
      </c>
      <c r="F33" s="2" t="s">
        <v>234</v>
      </c>
      <c r="G33" s="2" t="s">
        <v>231</v>
      </c>
      <c r="H33" s="2" t="s">
        <v>18</v>
      </c>
      <c r="I33" s="2" t="s">
        <v>237</v>
      </c>
      <c r="J33" s="2" t="s">
        <v>20</v>
      </c>
      <c r="K33" s="2" t="s">
        <v>238</v>
      </c>
    </row>
    <row r="34" spans="1:11" ht="96" x14ac:dyDescent="0.2">
      <c r="A34" s="2" t="s">
        <v>240</v>
      </c>
      <c r="B34" s="4">
        <v>40483</v>
      </c>
      <c r="C34" s="2" t="s">
        <v>241</v>
      </c>
      <c r="D34" s="2" t="s">
        <v>242</v>
      </c>
      <c r="E34" s="2" t="s">
        <v>243</v>
      </c>
      <c r="F34" s="2" t="s">
        <v>52</v>
      </c>
      <c r="G34" s="2" t="s">
        <v>239</v>
      </c>
      <c r="H34" s="2" t="s">
        <v>18</v>
      </c>
      <c r="I34" s="2" t="s">
        <v>243</v>
      </c>
      <c r="J34" s="2" t="s">
        <v>20</v>
      </c>
      <c r="K34" s="2" t="s">
        <v>244</v>
      </c>
    </row>
    <row r="35" spans="1:11" ht="80" x14ac:dyDescent="0.2">
      <c r="A35" s="2" t="s">
        <v>246</v>
      </c>
      <c r="B35" s="4">
        <v>41334</v>
      </c>
      <c r="C35" s="2" t="s">
        <v>247</v>
      </c>
      <c r="D35" s="2" t="s">
        <v>248</v>
      </c>
      <c r="E35" s="2" t="s">
        <v>249</v>
      </c>
      <c r="F35" s="2" t="s">
        <v>251</v>
      </c>
      <c r="G35" s="2" t="s">
        <v>245</v>
      </c>
      <c r="H35" s="2" t="s">
        <v>18</v>
      </c>
      <c r="I35" s="2" t="s">
        <v>250</v>
      </c>
      <c r="J35" s="2" t="s">
        <v>20</v>
      </c>
      <c r="K35" s="2" t="s">
        <v>252</v>
      </c>
    </row>
    <row r="36" spans="1:11" ht="96" x14ac:dyDescent="0.2">
      <c r="A36" s="2" t="s">
        <v>254</v>
      </c>
      <c r="B36" s="4">
        <v>38961</v>
      </c>
      <c r="C36" s="2" t="s">
        <v>255</v>
      </c>
      <c r="D36" s="2" t="s">
        <v>256</v>
      </c>
      <c r="E36" s="2" t="s">
        <v>257</v>
      </c>
      <c r="F36" s="2" t="s">
        <v>259</v>
      </c>
      <c r="G36" s="2" t="s">
        <v>253</v>
      </c>
      <c r="H36" s="2" t="s">
        <v>155</v>
      </c>
      <c r="I36" s="2" t="s">
        <v>258</v>
      </c>
      <c r="J36" s="2" t="s">
        <v>20</v>
      </c>
      <c r="K36" s="2" t="s">
        <v>260</v>
      </c>
    </row>
    <row r="37" spans="1:11" ht="48" x14ac:dyDescent="0.2">
      <c r="A37" s="2" t="s">
        <v>262</v>
      </c>
      <c r="B37" s="2">
        <v>1993</v>
      </c>
      <c r="C37" s="2" t="s">
        <v>263</v>
      </c>
      <c r="D37" s="2" t="s">
        <v>264</v>
      </c>
      <c r="E37" s="2" t="s">
        <v>265</v>
      </c>
      <c r="F37" s="2" t="s">
        <v>266</v>
      </c>
      <c r="G37" s="2" t="s">
        <v>261</v>
      </c>
      <c r="H37" s="2" t="s">
        <v>18</v>
      </c>
      <c r="I37" s="2" t="s">
        <v>265</v>
      </c>
      <c r="J37" s="2" t="s">
        <v>20</v>
      </c>
      <c r="K37" s="2" t="s">
        <v>267</v>
      </c>
    </row>
    <row r="38" spans="1:11" ht="64" x14ac:dyDescent="0.2">
      <c r="A38" s="2" t="s">
        <v>269</v>
      </c>
      <c r="B38" s="4">
        <v>38443</v>
      </c>
      <c r="C38" s="2" t="s">
        <v>270</v>
      </c>
      <c r="D38" s="2" t="s">
        <v>271</v>
      </c>
      <c r="E38" s="2" t="s">
        <v>272</v>
      </c>
      <c r="F38" s="2" t="s">
        <v>273</v>
      </c>
      <c r="G38" s="2" t="s">
        <v>268</v>
      </c>
      <c r="H38" s="2" t="s">
        <v>101</v>
      </c>
      <c r="I38" s="2" t="s">
        <v>275</v>
      </c>
      <c r="J38" s="2" t="s">
        <v>20</v>
      </c>
      <c r="K38" s="2" t="s">
        <v>274</v>
      </c>
    </row>
    <row r="39" spans="1:11" ht="160" x14ac:dyDescent="0.2">
      <c r="A39" s="2" t="s">
        <v>277</v>
      </c>
      <c r="B39" s="4">
        <v>40087</v>
      </c>
      <c r="C39" s="2" t="s">
        <v>278</v>
      </c>
      <c r="D39" s="2" t="s">
        <v>279</v>
      </c>
      <c r="E39" s="2" t="s">
        <v>280</v>
      </c>
      <c r="F39" s="2" t="s">
        <v>281</v>
      </c>
      <c r="G39" s="2" t="s">
        <v>276</v>
      </c>
      <c r="H39" s="2" t="s">
        <v>18</v>
      </c>
      <c r="I39" s="2" t="s">
        <v>280</v>
      </c>
      <c r="J39" s="2" t="s">
        <v>20</v>
      </c>
      <c r="K39" s="2" t="s">
        <v>282</v>
      </c>
    </row>
    <row r="40" spans="1:11" ht="48" x14ac:dyDescent="0.2">
      <c r="A40" s="2" t="s">
        <v>284</v>
      </c>
      <c r="B40" s="4">
        <v>35855</v>
      </c>
      <c r="C40" s="2" t="s">
        <v>285</v>
      </c>
      <c r="D40" s="2" t="s">
        <v>286</v>
      </c>
      <c r="E40" s="2" t="s">
        <v>287</v>
      </c>
      <c r="F40" s="2" t="s">
        <v>52</v>
      </c>
      <c r="G40" s="2" t="s">
        <v>283</v>
      </c>
      <c r="H40" s="2" t="s">
        <v>18</v>
      </c>
      <c r="I40" s="2" t="s">
        <v>288</v>
      </c>
      <c r="J40" s="2" t="s">
        <v>20</v>
      </c>
      <c r="K40" s="2" t="s">
        <v>289</v>
      </c>
    </row>
    <row r="41" spans="1:11" ht="80" x14ac:dyDescent="0.2">
      <c r="A41" s="2" t="s">
        <v>291</v>
      </c>
      <c r="B41" s="4">
        <v>38777</v>
      </c>
      <c r="C41" s="2" t="s">
        <v>292</v>
      </c>
      <c r="D41" s="2" t="s">
        <v>293</v>
      </c>
      <c r="E41" s="2" t="s">
        <v>295</v>
      </c>
      <c r="F41" s="2" t="s">
        <v>296</v>
      </c>
      <c r="G41" s="2" t="s">
        <v>290</v>
      </c>
      <c r="H41" s="2" t="s">
        <v>18</v>
      </c>
      <c r="I41" s="2" t="s">
        <v>294</v>
      </c>
      <c r="J41" s="2" t="s">
        <v>20</v>
      </c>
      <c r="K41" s="2" t="s">
        <v>52</v>
      </c>
    </row>
    <row r="42" spans="1:11" ht="48" x14ac:dyDescent="0.2">
      <c r="A42" s="2" t="s">
        <v>298</v>
      </c>
      <c r="B42" s="4">
        <v>34243</v>
      </c>
      <c r="C42" s="2" t="s">
        <v>299</v>
      </c>
      <c r="D42" s="2" t="s">
        <v>300</v>
      </c>
      <c r="E42" s="2" t="s">
        <v>301</v>
      </c>
      <c r="F42" s="2" t="s">
        <v>52</v>
      </c>
      <c r="G42" s="2" t="s">
        <v>297</v>
      </c>
      <c r="H42" s="2" t="s">
        <v>18</v>
      </c>
      <c r="I42" s="2" t="s">
        <v>301</v>
      </c>
      <c r="J42" s="2" t="s">
        <v>20</v>
      </c>
      <c r="K42" s="2" t="s">
        <v>302</v>
      </c>
    </row>
    <row r="43" spans="1:11" ht="96" x14ac:dyDescent="0.2">
      <c r="A43" s="2" t="s">
        <v>304</v>
      </c>
      <c r="B43" s="2">
        <v>2015</v>
      </c>
      <c r="C43" s="2" t="s">
        <v>305</v>
      </c>
      <c r="D43" s="2" t="s">
        <v>306</v>
      </c>
      <c r="E43" s="2" t="s">
        <v>307</v>
      </c>
      <c r="F43" s="2" t="s">
        <v>309</v>
      </c>
      <c r="G43" s="2" t="s">
        <v>303</v>
      </c>
      <c r="H43" s="2" t="s">
        <v>18</v>
      </c>
      <c r="I43" s="2" t="s">
        <v>308</v>
      </c>
      <c r="J43" s="2" t="s">
        <v>20</v>
      </c>
      <c r="K43" s="2" t="s">
        <v>310</v>
      </c>
    </row>
    <row r="44" spans="1:11" ht="176" x14ac:dyDescent="0.2">
      <c r="A44" s="2" t="s">
        <v>312</v>
      </c>
      <c r="B44" s="4">
        <v>41640</v>
      </c>
      <c r="C44" s="2" t="s">
        <v>313</v>
      </c>
      <c r="D44" s="2" t="s">
        <v>314</v>
      </c>
      <c r="E44" s="2" t="s">
        <v>315</v>
      </c>
      <c r="F44" s="2" t="s">
        <v>317</v>
      </c>
      <c r="G44" s="2" t="s">
        <v>311</v>
      </c>
      <c r="H44" s="2" t="s">
        <v>18</v>
      </c>
      <c r="I44" s="2" t="s">
        <v>316</v>
      </c>
      <c r="J44" s="2" t="s">
        <v>20</v>
      </c>
      <c r="K44" s="2" t="s">
        <v>318</v>
      </c>
    </row>
    <row r="45" spans="1:11" ht="32" x14ac:dyDescent="0.2">
      <c r="A45" s="2" t="s">
        <v>320</v>
      </c>
      <c r="B45" s="4">
        <v>38384</v>
      </c>
      <c r="C45" s="2" t="s">
        <v>321</v>
      </c>
      <c r="D45" s="2" t="s">
        <v>322</v>
      </c>
      <c r="E45" s="2" t="s">
        <v>323</v>
      </c>
      <c r="F45" s="2" t="s">
        <v>146</v>
      </c>
      <c r="G45" s="2" t="s">
        <v>319</v>
      </c>
      <c r="H45" s="2" t="s">
        <v>18</v>
      </c>
      <c r="I45" s="2" t="s">
        <v>324</v>
      </c>
      <c r="J45" s="2" t="s">
        <v>20</v>
      </c>
      <c r="K45" s="2" t="s">
        <v>325</v>
      </c>
    </row>
    <row r="46" spans="1:11" ht="48" x14ac:dyDescent="0.2">
      <c r="A46" s="2" t="s">
        <v>327</v>
      </c>
      <c r="B46" s="4">
        <v>36770</v>
      </c>
      <c r="C46" s="2" t="s">
        <v>328</v>
      </c>
      <c r="D46" s="2" t="s">
        <v>329</v>
      </c>
      <c r="E46" s="2" t="s">
        <v>330</v>
      </c>
      <c r="F46" s="2" t="s">
        <v>52</v>
      </c>
      <c r="G46" s="2" t="s">
        <v>326</v>
      </c>
      <c r="H46" s="2" t="s">
        <v>18</v>
      </c>
      <c r="I46" s="2" t="s">
        <v>331</v>
      </c>
      <c r="J46" s="2" t="s">
        <v>20</v>
      </c>
      <c r="K46" s="2" t="s">
        <v>52</v>
      </c>
    </row>
    <row r="47" spans="1:11" ht="80" x14ac:dyDescent="0.2">
      <c r="A47" s="2" t="s">
        <v>333</v>
      </c>
      <c r="B47" s="4">
        <v>40330</v>
      </c>
      <c r="C47" s="2" t="s">
        <v>334</v>
      </c>
      <c r="D47" s="2" t="s">
        <v>335</v>
      </c>
      <c r="E47" s="2" t="s">
        <v>336</v>
      </c>
      <c r="F47" s="2" t="s">
        <v>338</v>
      </c>
      <c r="G47" s="2" t="s">
        <v>332</v>
      </c>
      <c r="H47" s="2" t="s">
        <v>18</v>
      </c>
      <c r="I47" s="2" t="s">
        <v>337</v>
      </c>
      <c r="J47" s="2" t="s">
        <v>20</v>
      </c>
      <c r="K47" s="2" t="s">
        <v>339</v>
      </c>
    </row>
    <row r="48" spans="1:11" ht="32" x14ac:dyDescent="0.2">
      <c r="A48" s="2" t="s">
        <v>343</v>
      </c>
      <c r="B48" s="4">
        <v>40878</v>
      </c>
      <c r="C48" s="2" t="s">
        <v>341</v>
      </c>
      <c r="D48" s="2" t="s">
        <v>345</v>
      </c>
      <c r="E48" s="2" t="s">
        <v>346</v>
      </c>
      <c r="F48" s="2" t="s">
        <v>344</v>
      </c>
      <c r="G48" s="2" t="s">
        <v>340</v>
      </c>
      <c r="H48" s="2" t="s">
        <v>18</v>
      </c>
      <c r="I48" s="2" t="s">
        <v>342</v>
      </c>
      <c r="J48" s="2" t="s">
        <v>20</v>
      </c>
      <c r="K48" s="2" t="s">
        <v>347</v>
      </c>
    </row>
    <row r="49" spans="1:11" ht="48" x14ac:dyDescent="0.2">
      <c r="A49" s="2" t="s">
        <v>349</v>
      </c>
      <c r="B49" s="4">
        <v>39234</v>
      </c>
      <c r="C49" s="2" t="s">
        <v>351</v>
      </c>
      <c r="D49" s="2" t="s">
        <v>352</v>
      </c>
      <c r="E49" s="2" t="s">
        <v>353</v>
      </c>
      <c r="F49" s="2" t="s">
        <v>350</v>
      </c>
      <c r="G49" s="2" t="s">
        <v>348</v>
      </c>
      <c r="H49" s="2" t="s">
        <v>18</v>
      </c>
      <c r="I49" s="2" t="s">
        <v>353</v>
      </c>
      <c r="J49" s="2" t="s">
        <v>20</v>
      </c>
      <c r="K49" s="2" t="s">
        <v>52</v>
      </c>
    </row>
    <row r="50" spans="1:11" ht="80" x14ac:dyDescent="0.2">
      <c r="A50" s="2" t="s">
        <v>355</v>
      </c>
      <c r="B50" s="4">
        <v>38749</v>
      </c>
      <c r="C50" s="2" t="s">
        <v>356</v>
      </c>
      <c r="D50" s="2" t="s">
        <v>357</v>
      </c>
      <c r="E50" s="2" t="s">
        <v>358</v>
      </c>
      <c r="F50" s="2" t="s">
        <v>360</v>
      </c>
      <c r="G50" s="2" t="s">
        <v>354</v>
      </c>
      <c r="H50" s="2" t="s">
        <v>18</v>
      </c>
      <c r="I50" s="2" t="s">
        <v>359</v>
      </c>
      <c r="J50" s="2" t="s">
        <v>20</v>
      </c>
      <c r="K50" s="2" t="s">
        <v>361</v>
      </c>
    </row>
    <row r="51" spans="1:11" ht="80" x14ac:dyDescent="0.2">
      <c r="A51" s="2" t="s">
        <v>363</v>
      </c>
      <c r="B51" s="4">
        <v>36923</v>
      </c>
      <c r="C51" t="s">
        <v>364</v>
      </c>
      <c r="D51" s="2" t="s">
        <v>365</v>
      </c>
      <c r="E51" s="2" t="s">
        <v>366</v>
      </c>
      <c r="F51" s="2" t="s">
        <v>52</v>
      </c>
      <c r="G51" s="2" t="s">
        <v>362</v>
      </c>
      <c r="H51" s="2" t="s">
        <v>101</v>
      </c>
      <c r="I51" s="2" t="s">
        <v>367</v>
      </c>
      <c r="J51" s="2" t="s">
        <v>20</v>
      </c>
      <c r="K51" s="2" t="s">
        <v>368</v>
      </c>
    </row>
    <row r="52" spans="1:11" ht="32" x14ac:dyDescent="0.2">
      <c r="G52" s="1" t="s">
        <v>369</v>
      </c>
      <c r="H52" s="1">
        <f>COUNTIF(H1:H51, "*Employee*")</f>
        <v>42</v>
      </c>
      <c r="I52" s="2" t="s">
        <v>370</v>
      </c>
      <c r="J52" s="2">
        <f>COUNTIF(J1:J51, "*Yes*")</f>
        <v>0</v>
      </c>
    </row>
    <row r="53" spans="1:11" x14ac:dyDescent="0.2">
      <c r="G53" s="1" t="s">
        <v>371</v>
      </c>
      <c r="H53" s="1">
        <f>COUNTIF(H1:H51, "*National Lab*")</f>
        <v>0</v>
      </c>
      <c r="I53" s="2" t="s">
        <v>372</v>
      </c>
      <c r="J53" s="2">
        <f>COUNTIF(J1:J51, "Yes, National Lab")</f>
        <v>0</v>
      </c>
    </row>
    <row r="54" spans="1:11" ht="32" x14ac:dyDescent="0.2">
      <c r="G54" s="1" t="s">
        <v>373</v>
      </c>
      <c r="H54" s="1">
        <f>COUNTIF(H1:H51, "*Contractor*")</f>
        <v>0</v>
      </c>
    </row>
    <row r="55" spans="1:11" ht="32" x14ac:dyDescent="0.2">
      <c r="G55" s="1" t="s">
        <v>374</v>
      </c>
      <c r="H55" s="1">
        <f>COUNTIF(H1:H51, "False Positive; Search Rerun")</f>
        <v>0</v>
      </c>
    </row>
    <row r="56" spans="1:11" ht="32" x14ac:dyDescent="0.2">
      <c r="G56" s="1" t="s">
        <v>375</v>
      </c>
      <c r="H56" s="1">
        <f>COUNTIF(H1:H51, "False Positive")</f>
        <v>2</v>
      </c>
    </row>
    <row r="57" spans="1:11" ht="32" x14ac:dyDescent="0.2">
      <c r="G57" s="1" t="s">
        <v>376</v>
      </c>
      <c r="H57" s="1">
        <f>COUNTIF(H1:H51, "Unsure")</f>
        <v>4</v>
      </c>
    </row>
    <row r="58" spans="1:11" ht="32" x14ac:dyDescent="0.2">
      <c r="G58" s="2" t="s">
        <v>377</v>
      </c>
      <c r="H58" s="2">
        <f>COUNTIF(H1:H51, "*Couldn't*")</f>
        <v>2</v>
      </c>
    </row>
    <row r="59" spans="1:11" ht="32" x14ac:dyDescent="0.2">
      <c r="G59" s="2" t="s">
        <v>378</v>
      </c>
      <c r="H59" s="2">
        <f>COUNTIF(H1:H51, "No access")</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2017-07-10T19:05:39Z</dcterms:created>
  <dcterms:modified xsi:type="dcterms:W3CDTF">2017-07-10T21:08:27Z</dcterms:modified>
</cp:coreProperties>
</file>