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InformaUKTaylorFrancisAudit/"/>
    </mc:Choice>
  </mc:AlternateContent>
  <bookViews>
    <workbookView xWindow="640" yWindow="1200" windowWidth="24960" windowHeight="1352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H53" i="1"/>
  <c r="J52" i="1"/>
  <c r="H52" i="1"/>
</calcChain>
</file>

<file path=xl/sharedStrings.xml><?xml version="1.0" encoding="utf-8"?>
<sst xmlns="http://schemas.openxmlformats.org/spreadsheetml/2006/main" count="399" uniqueCount="311">
  <si>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</si>
  <si>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</si>
  <si>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</si>
  <si>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</si>
  <si>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</si>
  <si>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</si>
  <si>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</si>
  <si>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</si>
  <si>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</si>
  <si>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</si>
  <si>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</si>
  <si>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</si>
  <si>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10.1080/02757200802321437</t>
  </si>
  <si>
    <t>History and Anthropology 
Volume 19, 2008 - Issue 2</t>
  </si>
  <si>
    <t>Orang‐utans, Tribes, and Nations: Degeneracy, Primordialism, and the Chain of Being</t>
  </si>
  <si>
    <t>Gareth Knapman</t>
  </si>
  <si>
    <t>School of Global Studies, Social Science and Planning, RMIT University, GPO Box 2476V, Melbourne, Victoria 3000, Australia.</t>
  </si>
  <si>
    <t>N/A</t>
  </si>
  <si>
    <t>False Positive</t>
  </si>
  <si>
    <t>No federal agencies appear in authors affiliations</t>
  </si>
  <si>
    <t>No</t>
  </si>
  <si>
    <t>This settles things for me. I need to rerun the Government Printing Office search because we are getting GPO boxes in Australia</t>
  </si>
  <si>
    <t>10.1080/01490450802403115</t>
  </si>
  <si>
    <t>Geomicrobiology Journal 
Volume 25, 2008 - Issue 7-8: Special Issue: ISEB 2007 Meeting, Lake Taupo, New Zealand</t>
  </si>
  <si>
    <t>Exploring Biosignatures Associated with Thenardite by Geomatrix-Assisted Laser Desorption/Ionization Fourier Transform Ion Cyclotron Resonance Mass Spectrometry (GALDI-FTICR-MS)</t>
  </si>
  <si>
    <t>C. Doc Richardson,1 
Nancy W. Hinman,1 
Timothy R. McJunkin,2a
J. Michelle Kotler,1 
Jill R. Scott,2b</t>
  </si>
  <si>
    <t>1 Geosciences Department, University of Montana, Missoula, MT 59812
2a Industrial Technology and 2b Chemical Sciences, Idaho National Laboratory, Idaho Falls, ID 83415</t>
  </si>
  <si>
    <t>2a Industrial Technology and 2b Chemical Sciences, Idaho National Laboratory, Idaho Falls, ID 83415</t>
  </si>
  <si>
    <t>National Lab</t>
  </si>
  <si>
    <t>Copyright  © Taylor &amp; Francis Group, LLC</t>
  </si>
  <si>
    <t>The authors acknowledge support by the National Aeronautics and Space Agency (NASA) Exobiology Program (EXB03-0000-0054). CDR would also like to thank Inland Northwest Research Alliance (INRA) and Montana Space Grant Consortium for support. Research was performed at the Idaho National Laboratory under DOE/NE Idaho Operations Office Contract DEAC0705ID14517.</t>
  </si>
  <si>
    <t>10.1080/08990220310001622997</t>
  </si>
  <si>
    <t>Somatosensory &amp; Motor Research 
Volume 20, 2003 - Issue 3-4</t>
  </si>
  <si>
    <t>Decline of tactile acuity in aging: a study of body site, blood flow, and lifetime habits of smoking and physical activity</t>
  </si>
  <si>
    <t>JOSEPH C. STEVENS 1,2
MARTY ALVAREZ-REEVES 1
LORETTA DIPIETRO 1,2,
GARY W. MACK 1,2
BARRY G. GREEN 1,2</t>
  </si>
  <si>
    <t>1 John B. Pierce Laboratory, New Haven, CT 06519, USA; 
2 Yale University, New Haven, CT 06519, USA</t>
  </si>
  <si>
    <t xml:space="preserve"> Joseph C. Stevens, PhD, The John B. Pierce Laboratory, 290 Congress Avenue, New Haven, CT 06519, USA.
This research was supported in part by a grant from the National Institute of Health (RO1AG10295).</t>
  </si>
  <si>
    <t>So I figure what caused this is the fact that this persons address was Congress Avenue? This was in his affiliation so I could see how that would happen. I'll rerun congress search if I see anymore problems</t>
  </si>
  <si>
    <t>10.1080/00411458208230836</t>
  </si>
  <si>
    <t>Transport Theory and Statistical Physics 
Volume 11, 1982 - Issue 1</t>
  </si>
  <si>
    <t>Unconditionally stable diffusion-acceleration of the transport equation</t>
  </si>
  <si>
    <t xml:space="preserve">Edward W. Larsen </t>
  </si>
  <si>
    <t>University of California, Los Alamos National Laboratory, P. 0. Box 1663, Los Alamos, New Mexico 87545</t>
  </si>
  <si>
    <t xml:space="preserve">Copyright © 1982 by Marcel Dekker, Inc. </t>
  </si>
  <si>
    <t>This research was performed under the auspices of the U.S. Department of Energy.</t>
  </si>
  <si>
    <t>10.1080/00103624.2013.847954</t>
  </si>
  <si>
    <t>Communications in Soil Science and Plant Analysis 
Volume 44, 2013 - Issue 22</t>
  </si>
  <si>
    <t>Soil Phosphorous Influence on Growth and Nutrition of Tropical Legume Cover Crops in Acidic Soil</t>
  </si>
  <si>
    <t>1) N. K. Fageria , A. Moreira  &amp; L. A. C. Moraes; 2)  V. C. Baligar</t>
  </si>
  <si>
    <t>1) National Rice, Bean and Soy Research Center, EMBRAPA, Brazil;
2) USDA-ARS, Beltsville, Maryland</t>
  </si>
  <si>
    <t>Employee</t>
  </si>
  <si>
    <t>10.1080/08912963.2011.602403</t>
  </si>
  <si>
    <t>An International Journal of Paleobiology 
Volume 24, 2012 - Issue 2</t>
  </si>
  <si>
    <t>A stink bug, Edessa protera sp. n. (Pentatomidae: Edessinae) in Mexican amber</t>
  </si>
  <si>
    <t>1) George Poinar Jr.; 2) Donald B. Thomas</t>
  </si>
  <si>
    <t>1) Department of Zoology, Oregon State University;
2) USDA-ARS, Subtropical Agricultural Research Center</t>
  </si>
  <si>
    <t>10.1080/01611190903408001</t>
  </si>
  <si>
    <t>Cryptologia 
Volume 34, 2009 - Issue 1</t>
  </si>
  <si>
    <t>A Tribute to David Kahn</t>
  </si>
  <si>
    <t>Copyright © Taylor &amp; Francis Group, LLC</t>
  </si>
  <si>
    <t>1) Brian J. Winkel;
2) Jan Bury;
3) Bob Blakley;
4) Gilles Brassard;
5) Yvo Desmedt
6) Robert J. Hanyok</t>
  </si>
  <si>
    <t>1) United States Military Academy;
2) Cardinal Stefan Wyszynski University, Warsaw, Poland;
3) Texas A&amp;M University;
4) Université de Montréal, IACR Fellow and Editor-in-Chief of the Journal of Cryptology, 1991–1998;
5) UCL, London;
6) Center for Cryptologic History</t>
  </si>
  <si>
    <t>1) United States Military Academy;</t>
  </si>
  <si>
    <t>This tribute was compiled thanks to the efforts of the above contributors and was edited by Jeremiah Morgan, a mathematics student at York College of Pennsylvania. Special thanks to Jean-Jacques Quisquater (UCL Crypto Group) for his contribution and the many others he collected and forwarded.</t>
  </si>
  <si>
    <t>10.1080/0264041031000140572</t>
  </si>
  <si>
    <t>Journal of Sports Sciences 
Volume 22, 2004 - Issue 1</t>
  </si>
  <si>
    <t>Fluid and electrolyte needs for preparation and recovery from training and competition</t>
  </si>
  <si>
    <t>1) Susan M Shirreffs;
2) Lawrence E Armstrong;
3) Samuel N Cheuvront</t>
  </si>
  <si>
    <t>1) Loughborough University;
2) University of Connecticut;
3) U.S. Army Research Institute of Environmental Medicine</t>
  </si>
  <si>
    <t>10.1080/10618560600793604</t>
  </si>
  <si>
    <t>International Journal of Computational Fluid Dynamics 
Volume 20, 2006 - Issue 3-4: Papers presented at the International Workshop on Advances in Computational Mechanics</t>
  </si>
  <si>
    <t>Integrated high performance computational tools for simulations of transport and diffusion of contaminants in urban areas</t>
  </si>
  <si>
    <t>1) S. Aliabadi , S. Tu , M. Watts; 2) A. Ji; 3) A. Johnson</t>
  </si>
  <si>
    <t>1) Jackson State University;
2) Clark Atlanta University;
3) Army HPC Research Center</t>
  </si>
  <si>
    <t>10.1080/17441690902769669</t>
  </si>
  <si>
    <t>An International Journal for Research, Policy and Practice 
Volume 4, 2009 - Issue 3: Communities and Global Health</t>
  </si>
  <si>
    <t>Integrating quality postnatal care into PMTCT in Swaziland</t>
  </si>
  <si>
    <t>G. Mazia a
I. Narayanan a
C. Warren b
M. Mahdi c
P. Chibuye c
A. Walligo c
P. Mabuza d
R. Shongwe e
M. Hainsworth a</t>
  </si>
  <si>
    <t>a The United States Agency for International Development Basic Support for Institutionalising Child Survival Project (USAID/BASICS), Arlington, VA, USA; 
b Horizons/Population Council, Nairobi, Kenya; 
c Elisabeth Glaser Pediatric AIDS Foundation (EGPAF), Mbabane, Swaziland; 
d Sexual and Reproductive Health Unit, Ministry of Health and Social Welfare, Mbabane, Swaziland; 
e Central Statistics Office, Ministry of Economic Planning and Development, Mbabane, Swaziland</t>
  </si>
  <si>
    <t xml:space="preserve">a The United States Agency for International Development Basic Support for Institutionalising Child Survival Project (USAID/BASICS), Arlington, VA, USA; </t>
  </si>
  <si>
    <t>© 2009 Taylor &amp; Francis</t>
  </si>
  <si>
    <t>Gratitude goes to the Central Statistics Office, specifically Rachel Shongwe and Nelisiwe Dlamini for the coordination of the training of data collectors and the field work, and to Phumuzile Mabuza and Bonsile Nhlabatsi of the Sexual and Reproductive Unit in the Ministry of Health and Social Welfare for facilitating the study. In addition we would like to thank Peggy Chibuye (Country Director for EGPAF 2004–2007) for her energy and support in getting the project off the ground. We would also like to recognise the financial and technical support from United States Agency for International Development (USAID) and the Regional HIV and AIDS Programme (RHAP), notably Lily Kak and Karen Heckert. Special recognition goes to the USAID/BASICS regional trainers, Dr Bongi Nzama and Ms Nokuzola Mzolo from South Africa and to the USAID/BASICS local coordinator and trainer, Ms Prisca Khumalo, whose hard work and commitment contributed enormously to make this work possible.
This manuscript was made possible through support provided by the Bureau for Global Health, U.S. Agency for International Development, under the terms of Contract No. GHA-I-00-04-00002-00. The opinions expressed herein are those of the authors and do not necessarily reflect the views of the U.S. Agency for International Development.</t>
  </si>
  <si>
    <t>10.1080/10556780802413769</t>
  </si>
  <si>
    <t>Optimization Methods and Software 
Volume 24, 2009 - Issue 1</t>
  </si>
  <si>
    <t>Fast higher-order derivative tensors with Rapsodia</t>
  </si>
  <si>
    <t xml:space="preserve">1) I. Charpentier; 2) J. Utke </t>
  </si>
  <si>
    <t>1) France;
2) Argonne National Laboratory</t>
  </si>
  <si>
    <t>10.1080/01904160500526600</t>
  </si>
  <si>
    <t>Journal of Plant Nutrition 
Volume 29, 2006 - Issue 3</t>
  </si>
  <si>
    <t>Effect of Varying Nitrogen Regimes on Growth, Seed Yield, and Nutrient Accumulation in Isabgol</t>
  </si>
  <si>
    <t>10.1080/07060661.2011.590532</t>
  </si>
  <si>
    <t>1) M. Ashraf , Qasim Ali; 2) Eui Shik Rha</t>
  </si>
  <si>
    <t>1) Department of Botany, University of Agriculture, Faisalabad, Pakistan;
2) Research Center for Industrial Development of BioFood Materials, Chonbuk National University, Jeonju, South Korea</t>
  </si>
  <si>
    <t>no federal agencies appear in authors affiliations</t>
  </si>
  <si>
    <t>Canadian Journal of Plant Pathology 
Volume 33, 2011 - Issue 3</t>
  </si>
  <si>
    <t>Seedling resistance to Rhizoctonia and Pythium spp. in wheat chromosome group 4 addition lines from Thinopyrum spp.</t>
  </si>
  <si>
    <t>1) Patricia A. Okubara;
2) Stephen S. Jones</t>
  </si>
  <si>
    <t>1) USDA-ARS;
2) Washington State University</t>
  </si>
  <si>
    <t>10.1080/00207178908559710</t>
  </si>
  <si>
    <t>International Journal of Control 
Volume 49, 1989 - Issue 4</t>
  </si>
  <si>
    <t>LSS linear regulator problem: a partially decentralized approach</t>
  </si>
  <si>
    <t>Apostolos P. Leros</t>
  </si>
  <si>
    <t xml:space="preserve">Naval Underwater Systems Center, ASW Missile Systems Branch, Code 831 1, Bldg 148-2, Newport, RI 02841, U.S.A. </t>
  </si>
  <si>
    <t xml:space="preserve">© 1989 Taylor &amp; Francis Ltd. </t>
  </si>
  <si>
    <t>10.1080/00150193.2014.974431</t>
  </si>
  <si>
    <t>Ferroelectrics 
Volume 473, 2014 - Issue 1</t>
  </si>
  <si>
    <t>Dielectric and X-ray Diffraction Analysis of Ba(Ga,Ta)0.05Ti0.90O3</t>
  </si>
  <si>
    <t>Thomas Mion, D. M. Potrepka, F. J. Crowne, A. Tauber &amp; Steven C. Tidrow</t>
  </si>
  <si>
    <t>10.1080/09553009114552691</t>
  </si>
  <si>
    <t>No access</t>
  </si>
  <si>
    <t>International Journal of Radiation Biology 
Volume 60, 1991 - Issue 6</t>
  </si>
  <si>
    <t>Comparison of Repair of DNA Double-strand Breaks Caused by Neutron or Gamma Radiation in Cultured Human Cells</t>
  </si>
  <si>
    <t xml:space="preserve">1) M.J. Peak, L. Wang J.G. Peak; 2) C.K. Hill </t>
  </si>
  <si>
    <t>1) Biological and Medical Research Division, Argonne National Laboratory, 9700 South Cass Avenue, Argonne, IL 60439, USA
2) Department of Radiation Biology, Cancer Research Laboratory, U .S .C . School of Medicine, 1414 South Hope Street, Los Angeles, CA 90015, USA</t>
  </si>
  <si>
    <t>1) Biological and Medical Research Division, Argonne National Laboratory, 9700 South Cass Avenue, Argonne, IL 60439, USA</t>
  </si>
  <si>
    <t>© Copyright U.S . Government 1991 .</t>
  </si>
  <si>
    <t>Unsure</t>
  </si>
  <si>
    <t>Yes</t>
  </si>
  <si>
    <t>This work was supported by the U .S . Department of Energy, Office of Health and Environmental Research, under Contract No . W-31-109-Eng-38.</t>
  </si>
  <si>
    <t>10.1080/02533839.2004.9670928</t>
  </si>
  <si>
    <t>Journal of the Chinese Institute of Engineers 
Volume 27, 2004 - Issue 6</t>
  </si>
  <si>
    <t>Design of smart composite structures in the presence of uncertainties</t>
  </si>
  <si>
    <t>Christos C. Chamis</t>
  </si>
  <si>
    <t>10.1080/13647830500464146</t>
  </si>
  <si>
    <t>Combustion Theory and Modelling 
Volume 10, 2006 - Issue 5</t>
  </si>
  <si>
    <t>Flame capturing with an advection–reaction–diffusion model</t>
  </si>
  <si>
    <t>Natalia Vladimirova , V. Gregory Weirs  &amp; Lenya Ryzhik</t>
  </si>
  <si>
    <t>10.1080/14794012.2012.651367</t>
  </si>
  <si>
    <t>Journal of Transatlantic Studies 
Volume 10, 2012 - Issue 1</t>
  </si>
  <si>
    <t>NATO from Kabul to Earth orbit: can the alliance cope?</t>
  </si>
  <si>
    <t>1) Damon Coletta; 2) Sten Rynning</t>
  </si>
  <si>
    <t>1) Department of Political Science, United States Air Force Academy, Colorado, USA;
2) Department of Political Science, University of Southern Denmark, Odense, Denmark</t>
  </si>
  <si>
    <t>1) Department of Political Science, United States Air Force Academy, Colorado, USA;</t>
  </si>
  <si>
    <t>©  2012 Board of Transatlantic Studies</t>
  </si>
  <si>
    <t>This academic work does not represent the official views of the United States Government or the United States Air Force. The authors acknowledge the Danish Social Science Research Council (grant 09-064015/FSE) and the Norwegian Institute for Defence Studies for funding research into the Atlantic Alliance that enabled the writing of this paper. For support and comments, we also thank the Eisenhower Center for Space and Defense Studies at the United States Air Force Academy, Eisenhower Center director Roger Harrison, Sean Crean, Mick Gleason, and Pete Hays. The opinions herein and any factual errors are strictly our own.</t>
  </si>
  <si>
    <t>10.1080/01483917908060110</t>
  </si>
  <si>
    <t>Journal of Liquid Chromatography 
Volume 2, 1979 - Issue 6</t>
  </si>
  <si>
    <t>Preparative Reversed-Phase Liquid Chromatographic Isolation of Azadirachtin from Neem Kernels (1)</t>
  </si>
  <si>
    <t xml:space="preserve">1) E. C. Uebel, J. D. Warthen, Jr., and M. Jacobson </t>
  </si>
  <si>
    <t xml:space="preserve">1) Agricultural Environmental Quality Institute. Agricultural Research, U.S.D.A., Beltsville, Maryland 20705 </t>
  </si>
  <si>
    <t>Copyright © 1979 by Marcel Dekker, Inc. All Rights Reserved</t>
  </si>
  <si>
    <t>Neither this work nor any part may be reproduced or transmitted in any form or by any means, electronic or mechanical. including photocopying, microfilming. and recording. or by any information storage and retrieval system, without permission in writing from the publisher.</t>
  </si>
  <si>
    <t>10.1080/01496399708003234</t>
  </si>
  <si>
    <t>Separation Science and Technology 
Volume 32, 1997 - Issue 1-4</t>
  </si>
  <si>
    <t>New Technetium-99M Generator Technologies Utilizing Polyethylene Glycol-Based Aqueous Biphasic Systems</t>
  </si>
  <si>
    <t>Robin D. Rogers , Andrew H. Bond , Jianhua Zhang  &amp; E. Philip Horwitz</t>
  </si>
  <si>
    <t>10.1080/15228860701879067</t>
  </si>
  <si>
    <t>Journal of New Seeds 
Volume 9, 2008 - Issue 1</t>
  </si>
  <si>
    <t>Molecular Markers Associated with Resistance to Aspergillus flavus in Maize Grain: QTL and Discriminant Analyses</t>
  </si>
  <si>
    <t xml:space="preserve">Sreedhar Alwala , Collins A. Kimbeng , W. P. Williams  &amp; Manjit S. Kang </t>
  </si>
  <si>
    <t>10.1080/02705060.2001.9663854</t>
  </si>
  <si>
    <t>Journal of Freshwater Ecology 
Volume 16, 2001 - Issue 4</t>
  </si>
  <si>
    <t>Comparison of Walleye Habitat Suitability Index (HSI) Information with Habitat Features of a Walleye Spawning Stream</t>
  </si>
  <si>
    <t>Christopher E. Lowie , James M. Haynes  &amp; Ryan P. Walter</t>
  </si>
  <si>
    <t>10.1080/21663831.2013.841782</t>
  </si>
  <si>
    <t>Materials Research Letters 
Volume 2, 2014 - Issue 1</t>
  </si>
  <si>
    <t>Early Damage Mechanisms in Nuclear Grade Graphite under Irradiation</t>
  </si>
  <si>
    <t>J. Eapen a
R. Krishna a
T. D. Burchell b
K. L. Murty a</t>
  </si>
  <si>
    <t>a Department of Nuclear Engineering, North Carolina State University, Raleigh, NC 27695, USA; 
b Carbon Materials Technology Group, Oak Ridge National Laboratory, Oak Ridge, TN 37831, USA</t>
  </si>
  <si>
    <t>b Carbon Materials Technology Group, Oak Ridge National Laboratory, Oak Ridge, TN 37831, USA</t>
  </si>
  <si>
    <t>© 2013 The Author(s). Published by Taylor &amp; Francis</t>
  </si>
  <si>
    <t>This is an Open Access article distributed under the terms of the Creative Commons Attribution License (http://creativecommons.org/licenses/by/3.0),
which permits unrestricted use, distribution, and reproduction in any medium, provided the original work is properly cited. The moral rights of the
named author(s) have been asserted.
Acknowledgements The authors gratefully acknowledge the support through DOE-NEUP program.</t>
  </si>
  <si>
    <t>10.1080/1062936X.2016.1217270</t>
  </si>
  <si>
    <t>SAR and QSAR in Environmental Research 
Volume 27, 2016 - Issue 8</t>
  </si>
  <si>
    <t>Estimating the melting point, entropy of fusion, and enthalpy of fusion of organic compounds via SPARC</t>
  </si>
  <si>
    <t>T. S. Whiteside, S. H. Hilal, A. Brenner &amp; L. A. Carreira</t>
  </si>
  <si>
    <t>10.1080/10549811.2011.652044</t>
  </si>
  <si>
    <t>Journal of Sustainable Forestry 
Volume 32, 2013 - Issue 1-2: Sustainable Wood Bioenergy in the United States</t>
  </si>
  <si>
    <t>Potential Impact of Bioenergy Demand on the Sustainability of the Southern Forest Resource</t>
  </si>
  <si>
    <t>Robert C. Abt  &amp; Karen L. Abt</t>
  </si>
  <si>
    <t>10.1080/10587250108028268</t>
  </si>
  <si>
    <t>Molecular Crystals and Liquid Crystals Science and Technology. Section A. Molecular Crystals and Liquid Crystals 
Volume 358, 2001 - Issue 1</t>
  </si>
  <si>
    <t>Periodic Polymer-Dispersed Liquid Crystal Structures</t>
  </si>
  <si>
    <t>R. L. Sutherland , L. V. Natarajan , V. P. Tondiglia  &amp; T. J. Bunning</t>
  </si>
  <si>
    <t>10.1080/10903120802471923</t>
  </si>
  <si>
    <t>Prehospital Emergency Care 
Volume 13, 2009 - Issue 2</t>
  </si>
  <si>
    <t>Potential Impact of a Verbal Prehospital DNR Policy</t>
  </si>
  <si>
    <t>Corita R. Grudzen, MD, MSHS, William J. Koenig, MD, Jerome R. Hoffman, MD, MA,
W. John Boscardin, PhD, Karl A. Lorenz, MD, MSHS, Steven M. Asch, MD, MPH</t>
  </si>
  <si>
    <t>from the Robert Wood Johnson Clinical Scholars Program, University of California, Los Angeles (CRG), Los Angeles, California; the Los Angeles County Emergency Medical Services Agency (WJK), Los Angeles, California; the Department of Emergency Medicine (JRH), University of California, Los Angeles, Los Angeles, California; Departments of Medicine and Epidemiology &amp; Biostatistics (WJB), University of California San Francisco, San Francisco, California; and the VA Greater Los Angeles (KAL, SMA), Los Angeles, California.</t>
  </si>
  <si>
    <t>University of California San Francisco, San Francisco, California; and the VA Greater Los Angeles (KAL, SMA), Los Angeles, California.</t>
  </si>
  <si>
    <t>10.1080/09500349708231896</t>
  </si>
  <si>
    <t>Journal of Modern Optics 
Volume 44, 1997 - Issue 11-12</t>
  </si>
  <si>
    <t>Experimental preparation and measurement of quantum states of motion of a trapped atom</t>
  </si>
  <si>
    <t>D. Leibfried , D. M. Meekhof , C. Monroe , B. E. King , W. M. Itano  &amp; D. J. Wineland</t>
  </si>
  <si>
    <t>10.1080/09583150802696541</t>
  </si>
  <si>
    <t>Biocontrol Science and Technology 
Volume 19, 2009 - Issue 3</t>
  </si>
  <si>
    <t>Effect of nontoxigenic Aspergillus flavus and A. parasiticus on aflatoxin contamination of wounded peanut seeds inoculated with agricultural soil containing natural fungal populations</t>
  </si>
  <si>
    <t>Bruce W. Horn  &amp; Joe W. Dorner</t>
  </si>
  <si>
    <t>10.1080/02786829408959707</t>
  </si>
  <si>
    <t>Aerosol Science and Technology 
Volume 21, 1994 - Issue 2</t>
  </si>
  <si>
    <t>Length Separation of Fibers</t>
  </si>
  <si>
    <t xml:space="preserve">U.S. Department of Health and Human Sercices, Public Health Service, Centers for Disease Control and Prevention, National Institute for Occupational Safety and Health, Division of Physical Sciences and Engineering, Cincinnati, Ohio </t>
  </si>
  <si>
    <t>© Elsevier Science Inc.</t>
  </si>
  <si>
    <t>Mention of product or company name does not constitute endorsement by the Centers for Disease Control and Prevention.</t>
  </si>
  <si>
    <t>10.1080/00107518008210956</t>
  </si>
  <si>
    <t>Contemporary Physics 
Volume 21, 1980 - Issue 3</t>
  </si>
  <si>
    <t>Cryogenic systems for spacecraft</t>
  </si>
  <si>
    <t>John W. Vorreiter</t>
  </si>
  <si>
    <t xml:space="preserve">Ames Research Center, NASA, Moffett Field, California, U.S.A. </t>
  </si>
  <si>
    <t xml:space="preserve">© US Goverrnnrnt </t>
  </si>
  <si>
    <t>10.1080/10508414.2015.1097090</t>
  </si>
  <si>
    <t>The International Journal of Aviation Psychology 
Volume 25, 2015 - Issue 2</t>
  </si>
  <si>
    <t>Flight-Deck Surface Trajectory-Based Operations</t>
  </si>
  <si>
    <t>David C. Foyle, Becky L. Hooey, Deborah L. Bakowski &amp; Christina L. Kunkle</t>
  </si>
  <si>
    <t>10.1080/00222338308069436</t>
  </si>
  <si>
    <t>Journal of Macromolecular Science: Part A - Chemistry 
Volume 19, 1983 - Issue 2</t>
  </si>
  <si>
    <t>Phosphorus-Containing Imide Resins. I</t>
  </si>
  <si>
    <t>1) Indra K. Varma , George M. Fohlen &amp; John A. Parker</t>
  </si>
  <si>
    <t xml:space="preserve">1) P. A. Baron, G. J. Deye, and J. Fernback </t>
  </si>
  <si>
    <t xml:space="preserve">1) U.S. Department of Health and Human Sercices, Public Health Service, Centers for Disease Control and Prevention, National Institute for Occupational Safety and Health, Division of Physical Sciences and Engineering, Cincinnati, Ohio </t>
  </si>
  <si>
    <t xml:space="preserve">Chemical Research Projects Office, NASA-Ames Research Center, Moffett Field, California 94035 </t>
  </si>
  <si>
    <t xml:space="preserve">Copyright © 1983 by Marcel Dekker, Inc. </t>
  </si>
  <si>
    <t>The authors would like to thank Dr Ming-ta Hsu and Mr M. L. Rosenberg for the help rendered in mass spectral and DMA work.</t>
  </si>
  <si>
    <t>10.1080/19434472.2012.731696</t>
  </si>
  <si>
    <t>Behavioral Sciences of Terrorism and Political Aggression 
Volume 5, 2013 - Issue 2: Applying Social Network Analysis to Terrorism</t>
  </si>
  <si>
    <t>SNA data difficulties with dark networks</t>
  </si>
  <si>
    <t>James F. Morris  &amp; Richard F. Deckro</t>
  </si>
  <si>
    <t>10.1080/00207210802654455</t>
  </si>
  <si>
    <t>International Journal of Electronics 
Volume 96, 2009 - Issue 4</t>
  </si>
  <si>
    <t>Cylindrical CPW-fed and CPS-fed slot antennas</t>
  </si>
  <si>
    <t>Amjad A. Omar , Maximilian C. Scardelletti , Nihad Dib  &amp; Raed Shubair</t>
  </si>
  <si>
    <t>10.1080/03079457.2012.666338</t>
  </si>
  <si>
    <t>Avian Pathology 
Volume 41, 2012 - Issue 2</t>
  </si>
  <si>
    <t>The long view: a selective review of 40 years of coccidiosis research</t>
  </si>
  <si>
    <t>M. W. Shirley 1
H. S. Lillehoj 2</t>
  </si>
  <si>
    <t>1 48 Vineyard Way, Buckden, St Neots, Cambridgeshire, UK
2 Animal Parasitic Diseases Laboratory, USDA Agricultural Research Service, Beltsville, MD 20705, USA</t>
  </si>
  <si>
    <t>2 Animal Parasitic Diseases Laboratory, USDA Agricultural Research Service, Beltsville, MD 20705, USA</t>
  </si>
  <si>
    <t>© 2012 Houghton Trust Ltd</t>
  </si>
  <si>
    <t>10.1080/10402000902774275</t>
  </si>
  <si>
    <t>Tribology Transactions 
Volume 52, 2009 - Issue 4</t>
  </si>
  <si>
    <t>A Study of the Steady-State Performance of a Pressurized Air Wave Bearing at Concentric Position</t>
  </si>
  <si>
    <t>Adrian Sescu , Carmen Sescu , Florin Dimofte , Sorin Cioc , Abdollah A. Afjeh  &amp; Robert Handschuh</t>
  </si>
  <si>
    <t>10.1080/03632415.2012.704818</t>
  </si>
  <si>
    <t>Fisheries 
Volume 37, 2012 - Issue 8</t>
  </si>
  <si>
    <t>Translocating Adult Pacific Lamprey within the Columbia River Basin: State of the Science</t>
  </si>
  <si>
    <t>David L. Ward , Benjamin J. Clemens , David Clugston , Aaron D. Jackson , Mary L. Moser , Chris Peery</t>
  </si>
  <si>
    <t>10.1080/09273940801899764</t>
  </si>
  <si>
    <t>Ocular Immunology and Inflammation 
Volume 16, 2008 - Issue 1-2</t>
  </si>
  <si>
    <t>Intravitreal Methotrexate Resistance in a Patient with Primary Intraocular Lymphoma</t>
  </si>
  <si>
    <t>1) H. Nida Sen, Chi-Chao Chan, Robert N. Fariss, Robert B. Nussenblatt &amp; Ronald R. Buggage; 2)  Gordon Byrnes</t>
  </si>
  <si>
    <t>1) National Institutes of Health, Bethesda, Maryland, USA;
2) National Naval Medical Center, Bethesda, Maryland, USA</t>
  </si>
  <si>
    <t>This article is not subject to US copyright laws.</t>
  </si>
  <si>
    <t>10.1080/10715769900301631</t>
  </si>
  <si>
    <t>Free Radical Research 
Volume 31, 1999 - Issue 2</t>
  </si>
  <si>
    <t>Iron chelators modulate the production of DNA strand breaks and 8-hydroxy-2′-deoxyguanosine</t>
  </si>
  <si>
    <t xml:space="preserve">SHINYA TOYOKUNI ab  
JOSE-LUIS SAGRIPANTI b </t>
  </si>
  <si>
    <t xml:space="preserve">a Department of Pathology and Biology of Diseases, Graduate School of Medicine, Kyoto University, Sakyo-ku, Kyoto 606-8501, Japan; 
b Molecular Biology Branch, Office of Science and Technology, Center for Devices and Radiological Health, Food and Drug Administration, 12709 lioinbrook Parkway, Rockville, MD 20852, USA </t>
  </si>
  <si>
    <t xml:space="preserve">b Molecular Biology Branch, Office of Science and Technology, Center for Devices and Radiological Health, Food and Drug Administration, 12709 lioinbrook Parkway, Rockville, MD 20852, USA </t>
  </si>
  <si>
    <t xml:space="preserve">© 1999 OPA (Overseas Publishers Association) N.V. </t>
  </si>
  <si>
    <t xml:space="preserve">This work was done in part while Shinya Toyokuni held a National Research Council-Food and Drug Administration Research Associateship in Food and Drug Administration (RockviUe, MD, USA), and was supported in part by a Grant-in-Aid for scientific research from the Japanese Ministry of Education, Science, Sports and Culture. </t>
  </si>
  <si>
    <t>10.1080/13518046.2011.572699</t>
  </si>
  <si>
    <t>The Journal of Slavic Military Studies 
Volume 24, 2011 - Issue 2</t>
  </si>
  <si>
    <t>The Realities of Russian Military Conscription</t>
  </si>
  <si>
    <t xml:space="preserve">Jason P. Gresh </t>
  </si>
  <si>
    <t>10.1080/13523260.2013.771095</t>
  </si>
  <si>
    <t>Contemporary Security Policy 
Volume 34, 2013 - Issue 1</t>
  </si>
  <si>
    <t>This Means War? China's Scramble for Minerals and Resource Nationalism in Southern Africa</t>
  </si>
  <si>
    <t>1) STEPHEN BURGESS;
2) JANET BEILSTEIN</t>
  </si>
  <si>
    <t>1) stephen.burgess.1@us.af.mil;
2) N/A</t>
  </si>
  <si>
    <t>1) stephen.burgess.1@us.af.mil;</t>
  </si>
  <si>
    <t>© 2013 Taylor &amp; Francis</t>
  </si>
  <si>
    <t>The research and conclusions in this article are those of the authors and do not necessarily reflect the views and policy of the US Air War College, Air University, the US Air Force, the Department of Defense, or any other agency of the United States government.</t>
  </si>
  <si>
    <t>10.1080/09500839008215054</t>
  </si>
  <si>
    <t>Philosophical Magazine Letters 
Volume 62, 1990 - Issue 3</t>
  </si>
  <si>
    <t>Rapid variation in epilayer threading dislocation density near x = 0·4 in GexSi1−x on (100) Si</t>
  </si>
  <si>
    <t xml:space="preserve">ERIC P. KVAM </t>
  </si>
  <si>
    <t xml:space="preserve">Materials and Chemical Sciences Division, Lawrence Berkeley Laboratory, 1 Cyclotron Road, Berkeley, California 94720, U.S.A. </t>
  </si>
  <si>
    <t xml:space="preserve">© 1990 USA. Government </t>
  </si>
  <si>
    <t xml:space="preserve">The author wishes to gratefully acknowledge the help of Professors D. M. Maher, J. Washburn and R. Gronsky and Dr J. Bullock. This work was supported by the Director, Office of Energy Research, Office of Basic Sciences, Materials Sciences Division, of the U.S. Department of Energy under Contract No. DE-AC03-76SF00098. </t>
  </si>
  <si>
    <t>10.1080/10508410902766440</t>
  </si>
  <si>
    <t>The International Journal of Aviation Psychology 
Volume 19, 2009 - Issue 2: Synthetic Vision Systems, Part II</t>
  </si>
  <si>
    <t>Commercial Flight Crew Decision Making During Low-Visibility Approach Operations Using Fused Synthetic and Enhanced Vision Systems</t>
  </si>
  <si>
    <t>Lynda J. Kramer , Randall E. Bailey  &amp; Lawrence J. Prinzel III</t>
  </si>
  <si>
    <t>10.1080/01468039008202920</t>
  </si>
  <si>
    <t>Fiber and Integrated Optics 
Volume 9, 1990 - Issue 4</t>
  </si>
  <si>
    <t>Active semiconductor optical switches with blue-shifted channel waveguides</t>
  </si>
  <si>
    <t>RICHARD A. SOREF</t>
  </si>
  <si>
    <t xml:space="preserve">USAF Rome Laboratory, Solid State Sciences Directorate, Hanscom AFB, MA 01731 </t>
  </si>
  <si>
    <t xml:space="preserve">This article not subject to U.S. copyright </t>
  </si>
  <si>
    <t>10.1080/10911359.2014.848691</t>
  </si>
  <si>
    <t>Journal of Human Behavior in the Social Environment 
Volume 24, 2014 - Issue 2: Social Work, Ethnicity, and Marriage</t>
  </si>
  <si>
    <t>Transnational Vietnamese American Marriages in the New Land</t>
  </si>
  <si>
    <t>Peter Nguyen</t>
  </si>
  <si>
    <t>10.1080/10485250600662260</t>
  </si>
  <si>
    <t>Journal of Nonparametric Statistics 
Volume 18, 2006 - Issue 2</t>
  </si>
  <si>
    <t>Note on distribution-free estimation of maximum linear separation of two multivariate distributions</t>
  </si>
  <si>
    <t>Albert Vexler , Aiyi Liu , Enrique F. Schisterman  &amp; Chengqing Wu</t>
  </si>
  <si>
    <t>10.1080/07347332.2013.855959</t>
  </si>
  <si>
    <t>Journal of Psychosocial Oncology 
Volume 32, 2014 - Issue 1</t>
  </si>
  <si>
    <t>“Cancer Sucks,” and Other Ponderings by Adolescent and Young Adult Cancer Survivors</t>
  </si>
  <si>
    <t>1) BRAD ZEBRACK, PhD, MSW, MPHl 2) ERIN E. KENT, PhD, MS; 3) THERESA H. M. KEEGAN, PhD, MS; 4) IKUKO KATO, PhD; 5) ASHLEY WILDER SMITH, PhD, MPH</t>
  </si>
  <si>
    <t>1) University of Michigan School of Social Work, Ann Arbor, MI, USA;
2) Office of Cancer Survivorship, National Cancer Institute, National Institutes of Health, Bethesda, MD, USA;
3) Cancer Prevention Institute of California, Fremont, CA and School of Medicine, Stanford University, Stanford, CA, USA;
4) Departments of Oncology and Pathology, Wayne State University School of Medicine, Detroit, MI, USA;
5) Outcomes Research Branch, National Cancer Institute, Bethesda, MD, USA</t>
  </si>
  <si>
    <t>2) Office of Cancer Survivorship, National Cancer Institute, National Institutes of Health, Bethesda, MD, USA;
5) Outcomes Research Branch, National Cancer Institute, Bethesda, MD, USA</t>
  </si>
  <si>
    <t>This article is a U.S. government work and, as such, is in the public domain in the United States of America. Authors report no financial disclosures. This work supported by contracts N01-PC-35136, N01-PC-35139, 13 N01-PC-35142, N01-PC-35143, N01-PC-35145, N01-PC-54402, N01-PC-54404. The authors wish to thank Laurel Couture and Kara Gottschalk for their contributions to this article</t>
  </si>
  <si>
    <t>10.1080/02755947.2011.635780</t>
  </si>
  <si>
    <t>North American Journal of Fisheries Management 
Volume 31, 2011 - Issue 6</t>
  </si>
  <si>
    <t>Bias in the Estimation of Impacts of Simultaneous Mark-Selective and Nonselective Fisheries on Ocean Salmon</t>
  </si>
  <si>
    <t>1) Henry Yuen; 2) Robert Conrad</t>
  </si>
  <si>
    <t>1) U.S. Fish and Wildlife Service, 1211 Southeast Cardinal Court, Suite 100, Vancouver, Washington 98683, USA;
2) Northwest Indian Fisheries Commission, 6730 Martin Way East, Olympia, Washington 98516, USA</t>
  </si>
  <si>
    <t>1) U.S. Fish and Wildlife Service, 1211 Southeast Cardinal Court, Suite 100, Vancouver, Washington 98683, USA;</t>
  </si>
  <si>
    <t>© American Fisheries Society 2011</t>
  </si>
  <si>
    <t xml:space="preserve"> Paul McElhany (National Oceanic and Atmospheric Administration–Fisheries) suggested using a power function to model the release mortality rate with each successive encounter. Andy Rankis (Northwest Indian Fisheries Commission), Angelika Hagen-Breaux (Washington Department of Fish and Wildlife), and several anonymous reviewers provided helpful suggestions for the analysis and manuscript. The findings and conclusions in this manuscript are those of the authors and do not necessarily represent the views of the U.S. Fish and Wildlife Service or the Northwest Indian Fisheries Commission.</t>
  </si>
  <si>
    <t>Number of Federal Employee Authors:</t>
  </si>
  <si>
    <t>Number of works with works of govt disclaimers:</t>
  </si>
  <si>
    <t>Number of National Lab Authors: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</si>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</sst>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xf numFmtId="0" fontId="0" fillId="0" borderId="0" xfId="0" applyFill="1" applyAlignment="1">
      <alignment wrapText="1"/>
    </xf>
    <xf numFmtId="17" fontId="0" fillId="0"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51" workbookViewId="0">
      <selection activeCell="I54" sqref="I54"/>
    </sheetView>
  </sheetViews>
  <sheetFormatPr baseColWidth="10" defaultRowHeight="16" x14ac:dyDescent="0.2"/>
  <cols>
    <col min="1" max="1" width="49.1640625" style="2" customWidth="1"/>
    <col min="2" max="2" width="10.83203125" style="2"/>
    <col min="3" max="3" width="54.6640625" style="2" customWidth="1"/>
    <col min="4" max="4" width="50.33203125" style="2" customWidth="1"/>
    <col min="5" max="5" width="73" style="2" customWidth="1"/>
    <col min="6" max="6" width="48.6640625" style="2" customWidth="1"/>
    <col min="7" max="7" width="29" style="2" customWidth="1"/>
    <col min="8" max="8" width="15.1640625" style="2" customWidth="1"/>
    <col min="9" max="9" width="77" style="2" customWidth="1"/>
    <col min="10" max="10" width="10.83203125" style="2"/>
    <col min="11" max="11" width="72.1640625" style="2" customWidth="1"/>
    <col min="12" max="12" width="59.1640625" style="2" customWidth="1"/>
    <col min="13"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32" x14ac:dyDescent="0.2">
      <c r="A2" s="2" t="s">
        <v>13</v>
      </c>
      <c r="B2" s="3">
        <v>39661</v>
      </c>
      <c r="C2" s="2" t="s">
        <v>14</v>
      </c>
      <c r="D2" s="2" t="s">
        <v>15</v>
      </c>
      <c r="E2" s="2" t="s">
        <v>16</v>
      </c>
      <c r="F2" s="2" t="s">
        <v>17</v>
      </c>
      <c r="G2" s="2" t="s">
        <v>12</v>
      </c>
      <c r="H2" s="2" t="s">
        <v>18</v>
      </c>
      <c r="I2" s="2" t="s">
        <v>19</v>
      </c>
      <c r="J2" s="2" t="s">
        <v>20</v>
      </c>
      <c r="K2" s="2" t="s">
        <v>17</v>
      </c>
      <c r="L2" s="2" t="s">
        <v>21</v>
      </c>
    </row>
    <row r="3" spans="1:12" ht="80" x14ac:dyDescent="0.2">
      <c r="A3" s="2" t="s">
        <v>23</v>
      </c>
      <c r="B3" s="3">
        <v>39722</v>
      </c>
      <c r="C3" s="2" t="s">
        <v>24</v>
      </c>
      <c r="D3" s="2" t="s">
        <v>25</v>
      </c>
      <c r="E3" s="2" t="s">
        <v>26</v>
      </c>
      <c r="F3" s="2" t="s">
        <v>29</v>
      </c>
      <c r="G3" s="2" t="s">
        <v>22</v>
      </c>
      <c r="H3" s="2" t="s">
        <v>28</v>
      </c>
      <c r="I3" s="2" t="s">
        <v>27</v>
      </c>
      <c r="J3" s="2" t="s">
        <v>20</v>
      </c>
      <c r="K3" s="2" t="s">
        <v>30</v>
      </c>
    </row>
    <row r="4" spans="1:12" ht="80" x14ac:dyDescent="0.2">
      <c r="A4" s="2" t="s">
        <v>32</v>
      </c>
      <c r="B4" s="3">
        <v>39995</v>
      </c>
      <c r="C4" s="2" t="s">
        <v>33</v>
      </c>
      <c r="D4" s="2" t="s">
        <v>34</v>
      </c>
      <c r="E4" s="2" t="s">
        <v>35</v>
      </c>
      <c r="F4" s="2" t="s">
        <v>17</v>
      </c>
      <c r="G4" s="2" t="s">
        <v>31</v>
      </c>
      <c r="H4" s="2" t="s">
        <v>18</v>
      </c>
      <c r="I4" s="2" t="s">
        <v>19</v>
      </c>
      <c r="J4" s="2" t="s">
        <v>20</v>
      </c>
      <c r="K4" s="2" t="s">
        <v>36</v>
      </c>
      <c r="L4" s="2" t="s">
        <v>37</v>
      </c>
    </row>
    <row r="5" spans="1:12" ht="32" x14ac:dyDescent="0.2">
      <c r="A5" s="2" t="s">
        <v>39</v>
      </c>
      <c r="B5" s="3">
        <v>38961</v>
      </c>
      <c r="C5" s="2" t="s">
        <v>40</v>
      </c>
      <c r="D5" s="2" t="s">
        <v>41</v>
      </c>
      <c r="E5" s="2" t="s">
        <v>42</v>
      </c>
      <c r="F5" s="2" t="s">
        <v>43</v>
      </c>
      <c r="G5" s="2" t="s">
        <v>38</v>
      </c>
      <c r="H5" s="2" t="s">
        <v>28</v>
      </c>
      <c r="I5" s="2" t="s">
        <v>42</v>
      </c>
      <c r="J5" s="2" t="s">
        <v>20</v>
      </c>
      <c r="K5" s="2" t="s">
        <v>44</v>
      </c>
    </row>
    <row r="6" spans="1:12" s="4" customFormat="1" ht="32" x14ac:dyDescent="0.2">
      <c r="A6" s="4" t="s">
        <v>46</v>
      </c>
      <c r="B6" s="5">
        <v>41548</v>
      </c>
      <c r="C6" s="4" t="s">
        <v>47</v>
      </c>
      <c r="D6" s="4" t="s">
        <v>48</v>
      </c>
      <c r="E6" s="4" t="s">
        <v>49</v>
      </c>
      <c r="G6" s="4" t="s">
        <v>45</v>
      </c>
      <c r="H6" s="4" t="s">
        <v>109</v>
      </c>
    </row>
    <row r="7" spans="1:12" s="4" customFormat="1" ht="32" x14ac:dyDescent="0.2">
      <c r="A7" s="4" t="s">
        <v>52</v>
      </c>
      <c r="B7" s="5">
        <v>40725</v>
      </c>
      <c r="C7" s="4" t="s">
        <v>53</v>
      </c>
      <c r="D7" s="4" t="s">
        <v>54</v>
      </c>
      <c r="E7" s="4" t="s">
        <v>55</v>
      </c>
      <c r="G7" s="4" t="s">
        <v>51</v>
      </c>
      <c r="H7" s="4" t="s">
        <v>109</v>
      </c>
    </row>
    <row r="8" spans="1:12" ht="112" x14ac:dyDescent="0.2">
      <c r="A8" s="2" t="s">
        <v>57</v>
      </c>
      <c r="B8" s="3">
        <v>40148</v>
      </c>
      <c r="C8" s="2" t="s">
        <v>58</v>
      </c>
      <c r="D8" s="2" t="s">
        <v>60</v>
      </c>
      <c r="E8" s="2" t="s">
        <v>61</v>
      </c>
      <c r="F8" s="2" t="s">
        <v>59</v>
      </c>
      <c r="G8" s="2" t="s">
        <v>56</v>
      </c>
      <c r="H8" s="2" t="s">
        <v>50</v>
      </c>
      <c r="I8" s="2" t="s">
        <v>62</v>
      </c>
      <c r="J8" s="2" t="s">
        <v>20</v>
      </c>
      <c r="K8" s="2" t="s">
        <v>63</v>
      </c>
    </row>
    <row r="9" spans="1:12" s="4" customFormat="1" ht="48" x14ac:dyDescent="0.2">
      <c r="A9" s="4" t="s">
        <v>65</v>
      </c>
      <c r="B9" s="5">
        <v>39114</v>
      </c>
      <c r="C9" s="4" t="s">
        <v>66</v>
      </c>
      <c r="D9" s="4" t="s">
        <v>67</v>
      </c>
      <c r="E9" s="4" t="s">
        <v>68</v>
      </c>
      <c r="G9" s="4" t="s">
        <v>64</v>
      </c>
      <c r="H9" s="4" t="s">
        <v>109</v>
      </c>
    </row>
    <row r="10" spans="1:12" s="4" customFormat="1" ht="64" x14ac:dyDescent="0.2">
      <c r="A10" s="4" t="s">
        <v>70</v>
      </c>
      <c r="B10" s="5">
        <v>40360</v>
      </c>
      <c r="C10" s="4" t="s">
        <v>71</v>
      </c>
      <c r="D10" s="4" t="s">
        <v>72</v>
      </c>
      <c r="E10" s="4" t="s">
        <v>73</v>
      </c>
      <c r="G10" s="4" t="s">
        <v>69</v>
      </c>
      <c r="H10" s="4" t="s">
        <v>109</v>
      </c>
    </row>
    <row r="11" spans="1:12" ht="288" x14ac:dyDescent="0.2">
      <c r="A11" s="2" t="s">
        <v>75</v>
      </c>
      <c r="B11" s="3">
        <v>39934</v>
      </c>
      <c r="C11" s="2" t="s">
        <v>76</v>
      </c>
      <c r="D11" s="2" t="s">
        <v>77</v>
      </c>
      <c r="E11" s="2" t="s">
        <v>78</v>
      </c>
      <c r="F11" s="2" t="s">
        <v>80</v>
      </c>
      <c r="G11" s="2" t="s">
        <v>74</v>
      </c>
      <c r="H11" s="2" t="s">
        <v>50</v>
      </c>
      <c r="I11" s="2" t="s">
        <v>79</v>
      </c>
      <c r="J11" s="2" t="s">
        <v>20</v>
      </c>
      <c r="K11" s="2" t="s">
        <v>81</v>
      </c>
    </row>
    <row r="12" spans="1:12" s="4" customFormat="1" ht="32" x14ac:dyDescent="0.2">
      <c r="A12" s="4" t="s">
        <v>83</v>
      </c>
      <c r="B12" s="5">
        <v>40603</v>
      </c>
      <c r="C12" s="4" t="s">
        <v>84</v>
      </c>
      <c r="D12" s="4" t="s">
        <v>85</v>
      </c>
      <c r="E12" s="4" t="s">
        <v>86</v>
      </c>
      <c r="G12" s="4" t="s">
        <v>82</v>
      </c>
      <c r="H12" s="4" t="s">
        <v>109</v>
      </c>
    </row>
    <row r="13" spans="1:12" s="6" customFormat="1" ht="48" x14ac:dyDescent="0.2">
      <c r="A13" s="6" t="s">
        <v>88</v>
      </c>
      <c r="B13" s="7">
        <v>38930</v>
      </c>
      <c r="C13" s="6" t="s">
        <v>89</v>
      </c>
      <c r="D13" s="6" t="s">
        <v>91</v>
      </c>
      <c r="E13" s="6" t="s">
        <v>92</v>
      </c>
      <c r="F13" s="6" t="s">
        <v>17</v>
      </c>
      <c r="G13" s="6" t="s">
        <v>87</v>
      </c>
      <c r="H13" s="6" t="s">
        <v>18</v>
      </c>
      <c r="I13" s="6" t="s">
        <v>93</v>
      </c>
      <c r="J13" s="6" t="s">
        <v>20</v>
      </c>
      <c r="K13" s="6" t="s">
        <v>17</v>
      </c>
    </row>
    <row r="14" spans="1:12" s="4" customFormat="1" ht="32" x14ac:dyDescent="0.2">
      <c r="A14" s="4" t="s">
        <v>94</v>
      </c>
      <c r="B14" s="5">
        <v>40695</v>
      </c>
      <c r="C14" s="4" t="s">
        <v>95</v>
      </c>
      <c r="D14" s="4" t="s">
        <v>96</v>
      </c>
      <c r="E14" s="4" t="s">
        <v>97</v>
      </c>
      <c r="G14" s="4" t="s">
        <v>90</v>
      </c>
      <c r="H14" s="4" t="s">
        <v>109</v>
      </c>
    </row>
    <row r="15" spans="1:12" ht="32" x14ac:dyDescent="0.2">
      <c r="A15" s="2" t="s">
        <v>99</v>
      </c>
      <c r="B15" s="3">
        <v>39539</v>
      </c>
      <c r="C15" s="2" t="s">
        <v>100</v>
      </c>
      <c r="D15" s="2" t="s">
        <v>101</v>
      </c>
      <c r="E15" s="2" t="s">
        <v>102</v>
      </c>
      <c r="F15" s="2" t="s">
        <v>103</v>
      </c>
      <c r="G15" s="2" t="s">
        <v>98</v>
      </c>
      <c r="H15" s="2" t="s">
        <v>50</v>
      </c>
      <c r="I15" s="2" t="s">
        <v>102</v>
      </c>
      <c r="J15" s="2" t="s">
        <v>20</v>
      </c>
      <c r="K15" s="2" t="s">
        <v>17</v>
      </c>
    </row>
    <row r="16" spans="1:12" s="4" customFormat="1" ht="32" x14ac:dyDescent="0.2">
      <c r="A16" s="4" t="s">
        <v>105</v>
      </c>
      <c r="B16" s="5">
        <v>41974</v>
      </c>
      <c r="C16" s="4" t="s">
        <v>106</v>
      </c>
      <c r="D16" s="4" t="s">
        <v>107</v>
      </c>
      <c r="G16" s="4" t="s">
        <v>104</v>
      </c>
      <c r="H16" s="4" t="s">
        <v>109</v>
      </c>
    </row>
    <row r="17" spans="1:11" ht="64" x14ac:dyDescent="0.2">
      <c r="A17" s="2" t="s">
        <v>110</v>
      </c>
      <c r="B17" s="3">
        <v>39995</v>
      </c>
      <c r="C17" s="2" t="s">
        <v>111</v>
      </c>
      <c r="D17" s="2" t="s">
        <v>112</v>
      </c>
      <c r="E17" s="2" t="s">
        <v>113</v>
      </c>
      <c r="F17" s="2" t="s">
        <v>115</v>
      </c>
      <c r="G17" s="2" t="s">
        <v>108</v>
      </c>
      <c r="H17" s="2" t="s">
        <v>28</v>
      </c>
      <c r="I17" s="2" t="s">
        <v>114</v>
      </c>
      <c r="J17" s="2" t="s">
        <v>20</v>
      </c>
      <c r="K17" s="2" t="s">
        <v>118</v>
      </c>
    </row>
    <row r="18" spans="1:11" s="4" customFormat="1" ht="32" x14ac:dyDescent="0.2">
      <c r="A18" s="4" t="s">
        <v>120</v>
      </c>
      <c r="B18" s="5">
        <v>40603</v>
      </c>
      <c r="C18" s="4" t="s">
        <v>121</v>
      </c>
      <c r="D18" s="4" t="s">
        <v>122</v>
      </c>
      <c r="G18" s="4" t="s">
        <v>119</v>
      </c>
      <c r="H18" s="4" t="s">
        <v>109</v>
      </c>
    </row>
    <row r="19" spans="1:11" s="4" customFormat="1" ht="32" x14ac:dyDescent="0.2">
      <c r="A19" s="4" t="s">
        <v>124</v>
      </c>
      <c r="B19" s="5">
        <v>40513</v>
      </c>
      <c r="C19" s="4" t="s">
        <v>125</v>
      </c>
      <c r="D19" s="4" t="s">
        <v>126</v>
      </c>
      <c r="G19" s="4" t="s">
        <v>123</v>
      </c>
      <c r="H19" s="4" t="s">
        <v>109</v>
      </c>
    </row>
    <row r="20" spans="1:11" ht="128" x14ac:dyDescent="0.2">
      <c r="A20" s="2" t="s">
        <v>128</v>
      </c>
      <c r="B20" s="3">
        <v>40969</v>
      </c>
      <c r="C20" s="2" t="s">
        <v>129</v>
      </c>
      <c r="D20" s="2" t="s">
        <v>130</v>
      </c>
      <c r="E20" s="2" t="s">
        <v>131</v>
      </c>
      <c r="F20" s="2" t="s">
        <v>133</v>
      </c>
      <c r="G20" s="2" t="s">
        <v>127</v>
      </c>
      <c r="H20" s="2" t="s">
        <v>50</v>
      </c>
      <c r="I20" s="2" t="s">
        <v>132</v>
      </c>
      <c r="J20" s="2" t="s">
        <v>20</v>
      </c>
      <c r="K20" s="2" t="s">
        <v>134</v>
      </c>
    </row>
    <row r="21" spans="1:11" ht="64" x14ac:dyDescent="0.2">
      <c r="A21" s="2" t="s">
        <v>136</v>
      </c>
      <c r="B21" s="3">
        <v>29190</v>
      </c>
      <c r="C21" s="2" t="s">
        <v>137</v>
      </c>
      <c r="D21" s="2" t="s">
        <v>138</v>
      </c>
      <c r="E21" s="2" t="s">
        <v>139</v>
      </c>
      <c r="F21" s="2" t="s">
        <v>140</v>
      </c>
      <c r="G21" s="2" t="s">
        <v>135</v>
      </c>
      <c r="H21" s="2" t="s">
        <v>50</v>
      </c>
      <c r="I21" s="2" t="s">
        <v>139</v>
      </c>
      <c r="J21" s="2" t="s">
        <v>20</v>
      </c>
      <c r="K21" s="2" t="s">
        <v>141</v>
      </c>
    </row>
    <row r="22" spans="1:11" s="4" customFormat="1" ht="32" x14ac:dyDescent="0.2">
      <c r="A22" s="4" t="s">
        <v>143</v>
      </c>
      <c r="B22" s="5">
        <v>40848</v>
      </c>
      <c r="C22" s="4" t="s">
        <v>144</v>
      </c>
      <c r="D22" s="4" t="s">
        <v>145</v>
      </c>
      <c r="G22" s="4" t="s">
        <v>142</v>
      </c>
      <c r="H22" s="4" t="s">
        <v>109</v>
      </c>
    </row>
    <row r="23" spans="1:11" s="4" customFormat="1" ht="32" x14ac:dyDescent="0.2">
      <c r="A23" s="4" t="s">
        <v>147</v>
      </c>
      <c r="B23" s="5">
        <v>39722</v>
      </c>
      <c r="C23" s="4" t="s">
        <v>148</v>
      </c>
      <c r="D23" s="4" t="s">
        <v>149</v>
      </c>
      <c r="G23" s="4" t="s">
        <v>146</v>
      </c>
      <c r="H23" s="4" t="s">
        <v>109</v>
      </c>
    </row>
    <row r="24" spans="1:11" s="4" customFormat="1" ht="32" x14ac:dyDescent="0.2">
      <c r="A24" s="4" t="s">
        <v>151</v>
      </c>
      <c r="B24" s="5">
        <v>40544</v>
      </c>
      <c r="C24" s="4" t="s">
        <v>152</v>
      </c>
      <c r="D24" s="4" t="s">
        <v>153</v>
      </c>
      <c r="G24" s="4" t="s">
        <v>150</v>
      </c>
      <c r="H24" s="4" t="s">
        <v>109</v>
      </c>
    </row>
    <row r="25" spans="1:11" ht="112" x14ac:dyDescent="0.2">
      <c r="A25" s="2" t="s">
        <v>155</v>
      </c>
      <c r="B25" s="3">
        <v>41579</v>
      </c>
      <c r="C25" s="2" t="s">
        <v>156</v>
      </c>
      <c r="D25" s="2" t="s">
        <v>157</v>
      </c>
      <c r="E25" s="2" t="s">
        <v>158</v>
      </c>
      <c r="F25" s="2" t="s">
        <v>160</v>
      </c>
      <c r="G25" s="2" t="s">
        <v>154</v>
      </c>
      <c r="H25" s="2" t="s">
        <v>28</v>
      </c>
      <c r="I25" s="2" t="s">
        <v>159</v>
      </c>
      <c r="J25" s="2" t="s">
        <v>20</v>
      </c>
      <c r="K25" s="2" t="s">
        <v>161</v>
      </c>
    </row>
    <row r="26" spans="1:11" s="4" customFormat="1" ht="32" x14ac:dyDescent="0.2">
      <c r="A26" s="4" t="s">
        <v>163</v>
      </c>
      <c r="B26" s="5">
        <v>42614</v>
      </c>
      <c r="C26" s="4" t="s">
        <v>164</v>
      </c>
      <c r="D26" s="4" t="s">
        <v>165</v>
      </c>
      <c r="G26" s="4" t="s">
        <v>162</v>
      </c>
      <c r="H26" s="4" t="s">
        <v>109</v>
      </c>
    </row>
    <row r="27" spans="1:11" s="4" customFormat="1" ht="48" x14ac:dyDescent="0.2">
      <c r="A27" s="4" t="s">
        <v>167</v>
      </c>
      <c r="B27" s="5">
        <v>40969</v>
      </c>
      <c r="C27" s="4" t="s">
        <v>168</v>
      </c>
      <c r="D27" s="4" t="s">
        <v>169</v>
      </c>
      <c r="G27" s="4" t="s">
        <v>166</v>
      </c>
      <c r="H27" s="4" t="s">
        <v>109</v>
      </c>
    </row>
    <row r="28" spans="1:11" s="4" customFormat="1" ht="64" x14ac:dyDescent="0.2">
      <c r="A28" s="4" t="s">
        <v>171</v>
      </c>
      <c r="B28" s="5">
        <v>38961</v>
      </c>
      <c r="C28" s="4" t="s">
        <v>172</v>
      </c>
      <c r="D28" s="4" t="s">
        <v>173</v>
      </c>
      <c r="G28" s="4" t="s">
        <v>170</v>
      </c>
      <c r="H28" s="4" t="s">
        <v>109</v>
      </c>
    </row>
    <row r="29" spans="1:11" ht="112" x14ac:dyDescent="0.2">
      <c r="A29" s="2" t="s">
        <v>175</v>
      </c>
      <c r="B29" s="3">
        <v>39995</v>
      </c>
      <c r="C29" s="2" t="s">
        <v>176</v>
      </c>
      <c r="D29" s="2" t="s">
        <v>177</v>
      </c>
      <c r="E29" s="2" t="s">
        <v>178</v>
      </c>
      <c r="F29" s="2" t="s">
        <v>17</v>
      </c>
      <c r="G29" s="2" t="s">
        <v>174</v>
      </c>
      <c r="H29" s="2" t="s">
        <v>116</v>
      </c>
      <c r="I29" s="2" t="s">
        <v>179</v>
      </c>
      <c r="J29" s="2" t="s">
        <v>20</v>
      </c>
      <c r="K29" s="2" t="s">
        <v>17</v>
      </c>
    </row>
    <row r="30" spans="1:11" s="4" customFormat="1" ht="32" x14ac:dyDescent="0.2">
      <c r="A30" s="4" t="s">
        <v>181</v>
      </c>
      <c r="B30" s="5">
        <v>35612</v>
      </c>
      <c r="C30" s="4" t="s">
        <v>182</v>
      </c>
      <c r="D30" s="4" t="s">
        <v>183</v>
      </c>
      <c r="G30" s="4" t="s">
        <v>180</v>
      </c>
      <c r="H30" s="4" t="s">
        <v>109</v>
      </c>
    </row>
    <row r="31" spans="1:11" s="4" customFormat="1" ht="48" x14ac:dyDescent="0.2">
      <c r="A31" s="4" t="s">
        <v>185</v>
      </c>
      <c r="B31" s="5">
        <v>39904</v>
      </c>
      <c r="C31" s="4" t="s">
        <v>186</v>
      </c>
      <c r="D31" s="4" t="s">
        <v>187</v>
      </c>
      <c r="G31" s="4" t="s">
        <v>184</v>
      </c>
      <c r="H31" s="4" t="s">
        <v>109</v>
      </c>
    </row>
    <row r="32" spans="1:11" ht="48" x14ac:dyDescent="0.2">
      <c r="A32" s="2" t="s">
        <v>189</v>
      </c>
      <c r="B32" s="2">
        <v>1994</v>
      </c>
      <c r="C32" s="2" t="s">
        <v>190</v>
      </c>
      <c r="D32" s="2" t="s">
        <v>208</v>
      </c>
      <c r="E32" s="2" t="s">
        <v>209</v>
      </c>
      <c r="F32" s="2" t="s">
        <v>192</v>
      </c>
      <c r="G32" s="2" t="s">
        <v>188</v>
      </c>
      <c r="H32" s="2" t="s">
        <v>50</v>
      </c>
      <c r="I32" s="2" t="s">
        <v>191</v>
      </c>
      <c r="J32" s="2" t="s">
        <v>20</v>
      </c>
      <c r="K32" s="2" t="s">
        <v>193</v>
      </c>
    </row>
    <row r="33" spans="1:11" ht="32" x14ac:dyDescent="0.2">
      <c r="A33" s="2" t="s">
        <v>195</v>
      </c>
      <c r="B33" s="2">
        <v>1980</v>
      </c>
      <c r="C33" s="2" t="s">
        <v>196</v>
      </c>
      <c r="D33" s="2" t="s">
        <v>197</v>
      </c>
      <c r="E33" s="2" t="s">
        <v>198</v>
      </c>
      <c r="F33" s="2" t="s">
        <v>199</v>
      </c>
      <c r="G33" s="2" t="s">
        <v>194</v>
      </c>
      <c r="H33" s="2" t="s">
        <v>50</v>
      </c>
      <c r="I33" s="2" t="s">
        <v>198</v>
      </c>
      <c r="J33" s="2" t="s">
        <v>20</v>
      </c>
      <c r="K33" s="2" t="s">
        <v>17</v>
      </c>
    </row>
    <row r="34" spans="1:11" s="4" customFormat="1" ht="32" x14ac:dyDescent="0.2">
      <c r="A34" s="4" t="s">
        <v>201</v>
      </c>
      <c r="B34" s="5">
        <v>42401</v>
      </c>
      <c r="C34" s="4" t="s">
        <v>202</v>
      </c>
      <c r="D34" s="4" t="s">
        <v>203</v>
      </c>
      <c r="G34" s="4" t="s">
        <v>200</v>
      </c>
      <c r="H34" s="4" t="s">
        <v>109</v>
      </c>
    </row>
    <row r="35" spans="1:11" ht="32" x14ac:dyDescent="0.2">
      <c r="A35" s="2" t="s">
        <v>205</v>
      </c>
      <c r="B35" s="3">
        <v>30042</v>
      </c>
      <c r="C35" s="2" t="s">
        <v>206</v>
      </c>
      <c r="D35" s="2" t="s">
        <v>207</v>
      </c>
      <c r="E35" s="2" t="s">
        <v>210</v>
      </c>
      <c r="F35" s="2" t="s">
        <v>211</v>
      </c>
      <c r="G35" s="2" t="s">
        <v>204</v>
      </c>
      <c r="H35" s="2" t="s">
        <v>50</v>
      </c>
      <c r="I35" s="2" t="s">
        <v>210</v>
      </c>
      <c r="J35" s="2" t="s">
        <v>20</v>
      </c>
      <c r="K35" s="2" t="s">
        <v>212</v>
      </c>
    </row>
    <row r="36" spans="1:11" s="4" customFormat="1" ht="48" x14ac:dyDescent="0.2">
      <c r="A36" s="4" t="s">
        <v>214</v>
      </c>
      <c r="B36" s="5">
        <v>41153</v>
      </c>
      <c r="C36" s="4" t="s">
        <v>215</v>
      </c>
      <c r="D36" s="4" t="s">
        <v>216</v>
      </c>
      <c r="G36" s="4" t="s">
        <v>213</v>
      </c>
      <c r="H36" s="4" t="s">
        <v>109</v>
      </c>
    </row>
    <row r="37" spans="1:11" s="4" customFormat="1" ht="32" x14ac:dyDescent="0.2">
      <c r="A37" s="4" t="s">
        <v>218</v>
      </c>
      <c r="B37" s="5">
        <v>39722</v>
      </c>
      <c r="C37" s="4" t="s">
        <v>219</v>
      </c>
      <c r="D37" s="4" t="s">
        <v>220</v>
      </c>
      <c r="G37" s="4" t="s">
        <v>217</v>
      </c>
      <c r="H37" s="4" t="s">
        <v>109</v>
      </c>
    </row>
    <row r="38" spans="1:11" ht="48" x14ac:dyDescent="0.2">
      <c r="A38" s="2" t="s">
        <v>222</v>
      </c>
      <c r="B38" s="3">
        <v>41000</v>
      </c>
      <c r="C38" s="2" t="s">
        <v>223</v>
      </c>
      <c r="D38" s="2" t="s">
        <v>224</v>
      </c>
      <c r="E38" s="2" t="s">
        <v>225</v>
      </c>
      <c r="F38" s="2" t="s">
        <v>227</v>
      </c>
      <c r="G38" s="2" t="s">
        <v>221</v>
      </c>
      <c r="H38" s="2" t="s">
        <v>50</v>
      </c>
      <c r="I38" s="2" t="s">
        <v>226</v>
      </c>
      <c r="J38" s="2" t="s">
        <v>20</v>
      </c>
      <c r="K38" s="2" t="s">
        <v>17</v>
      </c>
    </row>
    <row r="39" spans="1:11" s="4" customFormat="1" ht="32" x14ac:dyDescent="0.2">
      <c r="A39" s="4" t="s">
        <v>229</v>
      </c>
      <c r="B39" s="5">
        <v>39814</v>
      </c>
      <c r="C39" s="4" t="s">
        <v>230</v>
      </c>
      <c r="D39" s="4" t="s">
        <v>231</v>
      </c>
      <c r="G39" s="4" t="s">
        <v>228</v>
      </c>
      <c r="H39" s="4" t="s">
        <v>109</v>
      </c>
    </row>
    <row r="40" spans="1:11" s="4" customFormat="1" ht="32" x14ac:dyDescent="0.2">
      <c r="A40" s="4" t="s">
        <v>233</v>
      </c>
      <c r="B40" s="5">
        <v>41122</v>
      </c>
      <c r="C40" s="4" t="s">
        <v>234</v>
      </c>
      <c r="D40" s="4" t="s">
        <v>235</v>
      </c>
      <c r="G40" s="4" t="s">
        <v>232</v>
      </c>
      <c r="H40" s="4" t="s">
        <v>109</v>
      </c>
    </row>
    <row r="41" spans="1:11" ht="32" x14ac:dyDescent="0.2">
      <c r="A41" s="2" t="s">
        <v>237</v>
      </c>
      <c r="B41" s="3">
        <v>39995</v>
      </c>
      <c r="C41" s="2" t="s">
        <v>238</v>
      </c>
      <c r="D41" s="2" t="s">
        <v>239</v>
      </c>
      <c r="E41" s="2" t="s">
        <v>240</v>
      </c>
      <c r="F41" s="2" t="s">
        <v>241</v>
      </c>
      <c r="G41" s="2" t="s">
        <v>236</v>
      </c>
      <c r="H41" s="2" t="s">
        <v>50</v>
      </c>
      <c r="I41" s="2" t="s">
        <v>240</v>
      </c>
      <c r="J41" s="2" t="s">
        <v>20</v>
      </c>
      <c r="K41" s="2" t="s">
        <v>17</v>
      </c>
    </row>
    <row r="42" spans="1:11" ht="80" x14ac:dyDescent="0.2">
      <c r="A42" s="2" t="s">
        <v>243</v>
      </c>
      <c r="B42" s="3">
        <v>36192</v>
      </c>
      <c r="C42" s="2" t="s">
        <v>244</v>
      </c>
      <c r="D42" s="2" t="s">
        <v>245</v>
      </c>
      <c r="E42" s="2" t="s">
        <v>246</v>
      </c>
      <c r="F42" s="2" t="s">
        <v>248</v>
      </c>
      <c r="G42" s="2" t="s">
        <v>242</v>
      </c>
      <c r="H42" s="2" t="s">
        <v>50</v>
      </c>
      <c r="I42" s="2" t="s">
        <v>247</v>
      </c>
      <c r="J42" s="2" t="s">
        <v>20</v>
      </c>
      <c r="K42" s="2" t="s">
        <v>249</v>
      </c>
    </row>
    <row r="43" spans="1:11" s="4" customFormat="1" ht="32" x14ac:dyDescent="0.2">
      <c r="A43" s="4" t="s">
        <v>251</v>
      </c>
      <c r="B43" s="5">
        <v>40664</v>
      </c>
      <c r="C43" s="4" t="s">
        <v>252</v>
      </c>
      <c r="D43" s="4" t="s">
        <v>253</v>
      </c>
      <c r="G43" s="4" t="s">
        <v>250</v>
      </c>
      <c r="H43" s="4" t="s">
        <v>109</v>
      </c>
    </row>
    <row r="44" spans="1:11" ht="64" x14ac:dyDescent="0.2">
      <c r="A44" s="2" t="s">
        <v>255</v>
      </c>
      <c r="B44" s="3">
        <v>41334</v>
      </c>
      <c r="C44" s="2" t="s">
        <v>256</v>
      </c>
      <c r="D44" s="2" t="s">
        <v>257</v>
      </c>
      <c r="E44" s="2" t="s">
        <v>258</v>
      </c>
      <c r="F44" s="2" t="s">
        <v>260</v>
      </c>
      <c r="G44" s="2" t="s">
        <v>254</v>
      </c>
      <c r="H44" s="2" t="s">
        <v>50</v>
      </c>
      <c r="I44" s="2" t="s">
        <v>259</v>
      </c>
      <c r="J44" s="2" t="s">
        <v>20</v>
      </c>
      <c r="K44" s="2" t="s">
        <v>261</v>
      </c>
    </row>
    <row r="45" spans="1:11" ht="64" x14ac:dyDescent="0.2">
      <c r="A45" s="2" t="s">
        <v>263</v>
      </c>
      <c r="B45" s="3">
        <v>33055</v>
      </c>
      <c r="C45" s="2" t="s">
        <v>264</v>
      </c>
      <c r="D45" s="2" t="s">
        <v>265</v>
      </c>
      <c r="E45" s="2" t="s">
        <v>266</v>
      </c>
      <c r="F45" s="2" t="s">
        <v>267</v>
      </c>
      <c r="G45" s="2" t="s">
        <v>262</v>
      </c>
      <c r="H45" s="2" t="s">
        <v>28</v>
      </c>
      <c r="I45" s="2" t="s">
        <v>266</v>
      </c>
      <c r="J45" s="2" t="s">
        <v>20</v>
      </c>
      <c r="K45" s="2" t="s">
        <v>268</v>
      </c>
    </row>
    <row r="46" spans="1:11" s="4" customFormat="1" ht="48" x14ac:dyDescent="0.2">
      <c r="A46" s="4" t="s">
        <v>270</v>
      </c>
      <c r="B46" s="5">
        <v>39904</v>
      </c>
      <c r="C46" s="4" t="s">
        <v>271</v>
      </c>
      <c r="D46" s="4" t="s">
        <v>272</v>
      </c>
      <c r="G46" s="4" t="s">
        <v>269</v>
      </c>
      <c r="H46" s="4" t="s">
        <v>109</v>
      </c>
    </row>
    <row r="47" spans="1:11" ht="32" x14ac:dyDescent="0.2">
      <c r="A47" s="2" t="s">
        <v>274</v>
      </c>
      <c r="B47" s="3">
        <v>33208</v>
      </c>
      <c r="C47" s="2" t="s">
        <v>275</v>
      </c>
      <c r="D47" s="2" t="s">
        <v>276</v>
      </c>
      <c r="E47" s="2" t="s">
        <v>277</v>
      </c>
      <c r="F47" s="2" t="s">
        <v>278</v>
      </c>
      <c r="G47" s="2" t="s">
        <v>273</v>
      </c>
      <c r="H47" s="2" t="s">
        <v>50</v>
      </c>
      <c r="I47" s="2" t="s">
        <v>277</v>
      </c>
      <c r="J47" s="2" t="s">
        <v>20</v>
      </c>
      <c r="K47" s="2" t="s">
        <v>17</v>
      </c>
    </row>
    <row r="48" spans="1:11" s="4" customFormat="1" ht="48" x14ac:dyDescent="0.2">
      <c r="A48" s="4" t="s">
        <v>280</v>
      </c>
      <c r="B48" s="5">
        <v>41640</v>
      </c>
      <c r="C48" s="4" t="s">
        <v>281</v>
      </c>
      <c r="D48" s="4" t="s">
        <v>282</v>
      </c>
      <c r="G48" s="4" t="s">
        <v>279</v>
      </c>
      <c r="H48" s="4" t="s">
        <v>109</v>
      </c>
    </row>
    <row r="49" spans="1:11" s="4" customFormat="1" ht="32" x14ac:dyDescent="0.2">
      <c r="A49" s="4" t="s">
        <v>284</v>
      </c>
      <c r="B49" s="5">
        <v>38930</v>
      </c>
      <c r="C49" s="4" t="s">
        <v>285</v>
      </c>
      <c r="D49" s="4" t="s">
        <v>286</v>
      </c>
      <c r="G49" s="4" t="s">
        <v>283</v>
      </c>
      <c r="H49" s="4" t="s">
        <v>109</v>
      </c>
    </row>
    <row r="50" spans="1:11" ht="128" x14ac:dyDescent="0.2">
      <c r="A50" s="2" t="s">
        <v>288</v>
      </c>
      <c r="B50" s="3">
        <v>41548</v>
      </c>
      <c r="C50" s="2" t="s">
        <v>289</v>
      </c>
      <c r="D50" s="2" t="s">
        <v>290</v>
      </c>
      <c r="E50" s="2" t="s">
        <v>291</v>
      </c>
      <c r="F50" s="2" t="s">
        <v>59</v>
      </c>
      <c r="G50" s="2" t="s">
        <v>287</v>
      </c>
      <c r="H50" s="2" t="s">
        <v>50</v>
      </c>
      <c r="I50" s="2" t="s">
        <v>292</v>
      </c>
      <c r="J50" s="2" t="s">
        <v>117</v>
      </c>
      <c r="K50" s="2" t="s">
        <v>293</v>
      </c>
    </row>
    <row r="51" spans="1:11" ht="128" x14ac:dyDescent="0.2">
      <c r="A51" s="2" t="s">
        <v>295</v>
      </c>
      <c r="B51" s="3">
        <v>40878</v>
      </c>
      <c r="C51" s="2" t="s">
        <v>296</v>
      </c>
      <c r="D51" s="2" t="s">
        <v>297</v>
      </c>
      <c r="E51" s="2" t="s">
        <v>298</v>
      </c>
      <c r="F51" s="2" t="s">
        <v>300</v>
      </c>
      <c r="G51" s="2" t="s">
        <v>294</v>
      </c>
      <c r="H51" s="2" t="s">
        <v>50</v>
      </c>
      <c r="I51" s="2" t="s">
        <v>299</v>
      </c>
      <c r="J51" s="2" t="s">
        <v>20</v>
      </c>
      <c r="K51" s="2" t="s">
        <v>301</v>
      </c>
    </row>
    <row r="52" spans="1:11" ht="32" x14ac:dyDescent="0.2">
      <c r="G52" s="1" t="s">
        <v>302</v>
      </c>
      <c r="H52" s="1">
        <f>COUNTIF(H1:H51, "*Employee*")</f>
        <v>15</v>
      </c>
      <c r="I52" s="2" t="s">
        <v>303</v>
      </c>
      <c r="J52" s="2">
        <f>COUNTIF(J1:J51, "Yes")</f>
        <v>1</v>
      </c>
    </row>
    <row r="53" spans="1:11" x14ac:dyDescent="0.2">
      <c r="G53" s="1" t="s">
        <v>304</v>
      </c>
      <c r="H53" s="1">
        <f>COUNTIF(H1:H51, "*National Lab*")</f>
        <v>5</v>
      </c>
    </row>
    <row r="54" spans="1:11" ht="32" x14ac:dyDescent="0.2">
      <c r="G54" s="1" t="s">
        <v>305</v>
      </c>
      <c r="H54" s="1">
        <f>COUNTIF(H1:H51, "*Contractor*")</f>
        <v>0</v>
      </c>
    </row>
    <row r="55" spans="1:11" ht="32" x14ac:dyDescent="0.2">
      <c r="G55" s="1" t="s">
        <v>306</v>
      </c>
      <c r="H55" s="1">
        <f>COUNTIF(H1:H51, "False Positive; Search Rerun")</f>
        <v>0</v>
      </c>
    </row>
    <row r="56" spans="1:11" ht="32" x14ac:dyDescent="0.2">
      <c r="G56" s="1" t="s">
        <v>307</v>
      </c>
      <c r="H56" s="1">
        <f>COUNTIF(H1:H51, "False Positive")</f>
        <v>3</v>
      </c>
    </row>
    <row r="57" spans="1:11" ht="32" x14ac:dyDescent="0.2">
      <c r="G57" s="1" t="s">
        <v>308</v>
      </c>
      <c r="H57" s="1">
        <f>COUNTIF(H1:H51, "Unsure")</f>
        <v>1</v>
      </c>
    </row>
    <row r="58" spans="1:11" ht="32" x14ac:dyDescent="0.2">
      <c r="G58" s="2" t="s">
        <v>309</v>
      </c>
      <c r="H58" s="2">
        <f>COUNTIF(L1:L51, "*Couldn't*")</f>
        <v>0</v>
      </c>
    </row>
    <row r="59" spans="1:11" ht="32" x14ac:dyDescent="0.2">
      <c r="G59" s="2" t="s">
        <v>310</v>
      </c>
      <c r="H59" s="2">
        <f>COUNTIF(H1:H51, "No access")</f>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2017-07-03T00:26:40Z</dcterms:created>
  <dcterms:modified xsi:type="dcterms:W3CDTF">2017-07-03T02:30:41Z</dcterms:modified>
</cp:coreProperties>
</file>