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SPIEAudit/"/>
    </mc:Choice>
  </mc:AlternateContent>
  <bookViews>
    <workbookView xWindow="400" yWindow="72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<sst xmlns="http://schemas.openxmlformats.org/spreadsheetml/2006/main" count="522" uniqueCount="355">
  <si>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</si>
  <si>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</si>
  <si>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</si>
  <si>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</si>
  <si>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</si>
  <si>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</si>
  <si>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</si>
  <si>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</si>
  <si>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</si>
  <si>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</si>
  <si>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</si>
  <si>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</si>
  <si>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10.1117/12.2050133</t>
  </si>
  <si>
    <t xml:space="preserve">Proc. SPIE 9077, Radar Sensor Technology XVIII, 90770J </t>
  </si>
  <si>
    <t>Ultra-wideband noise radar imaging of cylindrical PEC objects using diffraction tomography</t>
  </si>
  <si>
    <t>1) Hee Jung Shin, Ram M. Narayanan;
2) Muralidhar Rangaswamy</t>
  </si>
  <si>
    <t>1) The Pennsylvania State Univ. (United States);
2) Air Force Research Lab. (United States)</t>
  </si>
  <si>
    <t>2) Air Force Research Lab. (United States)</t>
  </si>
  <si>
    <t>Employee</t>
  </si>
  <si>
    <t>© 2014 SPIE</t>
  </si>
  <si>
    <t>No</t>
  </si>
  <si>
    <t>This work was supported by the US Air Force Office of Scientific Research (AFOSR) Contract FA9550-12-1-0164.</t>
  </si>
  <si>
    <t>10.1117/12.664585</t>
  </si>
  <si>
    <t>Proc. SPIE 6231, Unattended Ground, Sea, and Air Sensor Technologies and Applications VIII, 623105</t>
  </si>
  <si>
    <t>Distributed acoustic sensor data processing for target classification</t>
  </si>
  <si>
    <t>1) T. Raju Damarla, V. Mirelli</t>
  </si>
  <si>
    <t>1) U.S. Army Research Laboratory, Acoustics Signal Processing Branch, Adelphi, MD 20783</t>
  </si>
  <si>
    <t>N/A</t>
  </si>
  <si>
    <t>10.1117/12.2044443</t>
  </si>
  <si>
    <t>Proc. SPIE 9037, Medical Imaging 2014: Image Perception, Observer Performance, and Technology Assessment, 903709</t>
  </si>
  <si>
    <t>eeDAP: An evaluation environment for digital and analog pathology</t>
  </si>
  <si>
    <t>1) Brandon D. Gallas, Wei-Chung Cheng, Marios A. Gavrielides, Adam Ivansky, Tyler Keay, Adam Wunderlich;
2)  Jason Hipp, Stephen M. Hewitt</t>
  </si>
  <si>
    <t>1) Division of Imaging and Applied Mathematics, OSEL/CDRH/FDA, Silver Spring, MD;
2) Laboratory of Pathology, Center for Cancer Research, National Cancer Institute, National Institutes of Health, Bethesda, Maryland</t>
  </si>
  <si>
    <t>This research project was partially funded through a Critical Path grant from the U.S. Food and Drug Administration
(FDA/CDRH). We would like to acknowledge Catherine Conway, formerly at the NIH, for her active
involvement in the project, including the preparation and annotation of slides and training materials.
The mention of commercial entities, or commercial products, their sources, or their use in connection with
material reported herein is not to be construed as either an actual or implied endorsement of such entities or
products by the Department of Health and Human Services or the U.S. Food and Drug Administration.</t>
  </si>
  <si>
    <t>10.1117/12.564915</t>
  </si>
  <si>
    <t xml:space="preserve">Proc. SPIE 5544, Remote Sensing and Modeling of Ecosystems for Sustainability, 1 </t>
  </si>
  <si>
    <t>Turning small snapshots into a bigger picture for sustainability</t>
  </si>
  <si>
    <t>Daniel L. Schmoldt</t>
  </si>
  <si>
    <t>USDA Cooperative State Research, Education &amp; Extension Service, 800 9th Street SW, Washington DC 20024</t>
  </si>
  <si>
    <t>10.1117/12.452361</t>
  </si>
  <si>
    <t>Proc. SPIE 4794, Vision Geometry XI, 63</t>
  </si>
  <si>
    <t>Region-Enclosing Contours from Edge Pixels</t>
  </si>
  <si>
    <t>Bernd R. Schlei</t>
  </si>
  <si>
    <t xml:space="preserve">Los Alamos National Laboratory, Theoretical Division, T-1, MS B221, Los Alamos, NM 87545, U.S.A. </t>
  </si>
  <si>
    <t>National Lab</t>
  </si>
  <si>
    <t xml:space="preserve"> © 2002 SPIE</t>
  </si>
  <si>
    <t xml:space="preserve">I would like to thank D. C. George and M. C. Demirel for an introduction into the EBSD technique and for illuminating
discussions. This work has been supported by the Department of Energy. </t>
  </si>
  <si>
    <t>10.1117/12.405252</t>
  </si>
  <si>
    <t>Proc. SPIE 4095, Laser Beam Shaping, 98</t>
  </si>
  <si>
    <t>1-J laser for a 16-fiber injection system</t>
  </si>
  <si>
    <t>John N. Honig</t>
  </si>
  <si>
    <t>Lawrence Livermore National Laboratories, L-477, P.O. Box 808, Livermore, CA 94551-0808</t>
  </si>
  <si>
    <t>© 2000 SPIE</t>
  </si>
  <si>
    <t>This work was supported by Lawrence Livermore National Laboratory LDRD 97-S1004. The author would like to thank M.
Moss, C. Gillespie, and A. Frank for technical assistance.</t>
  </si>
  <si>
    <t>10.1117/12.2056628</t>
  </si>
  <si>
    <t>Proc. SPIE 9143, Space Telescopes and Instrumentation 2014: Optical, Infrared, and Millimeter Wave, 91432L</t>
  </si>
  <si>
    <t>NEAT: ultra-precise differential astrometry to characterize planetary systems with Earth-mass exoplanets in the vicinity of our Sun</t>
  </si>
  <si>
    <t>1) Fabien Malbet, Antoine Crouzier;
2) Alain Léger;
3) Mike Shao, Renaud Goullioud</t>
  </si>
  <si>
    <t>1) UJF-Grenoble 1 / CNRS-INSU, Institut de Plan´etologie et d’Astrophysique de Grenoble (IPAG), UMR 5274, Grenoble, France;
2) Universit´e Paris Sud / CNRS-INSU, Institut d’Astrophysique Spatiale (IAS) UMR 8617, Orsay, France;
3) Jet Propulsion Laboratory (JPL), California Institute of Technology, Pasadena, USA</t>
  </si>
  <si>
    <t>3) Jet Propulsion Laboratory (JPL), California Institute of Technology, Pasadena, USA</t>
  </si>
  <si>
    <t>Contractor</t>
  </si>
  <si>
    <t xml:space="preserve"> © 2014 SPIE</t>
  </si>
  <si>
    <t>This work has benefited support from the Centre National des Etudes Spatiales (CNES), the Jet Propulsion ´
Laboratory (JPL), Thales Alenia Space (TAS), Swedish Space Corporation (SSC) and the Labex OSUG@2020.
AC’s PhD fellowship is funded by CNES and TAS.</t>
  </si>
  <si>
    <t>10.1117/12.391600</t>
  </si>
  <si>
    <t>Proc. SPIE 4012, X-Ray Optics, Instruments, and Missions III, 612</t>
  </si>
  <si>
    <t>Measurements with the Chandra X-ray Observatory's flight contamination monitor</t>
  </si>
  <si>
    <t>1) Ronald F. Elsner, Jeffery J. Kolodziejczak, Stephen L. O'Dell, Douglas A. Swartz, Allyn F. Tennant, Martin C. Weisskopf</t>
  </si>
  <si>
    <t>1) NASA Marshall Space Flight Center, 5D50 Huntsville, AL 35812 USA</t>
  </si>
  <si>
    <t>We wish to thank Terry Gaetz, Ping Zhao and Leon Van Speybroeck, and the SAO Chandra Mission Support Team as a whole, for their considerable help in understanding the as-built model for the HRMA. Needless to say the successful construction, launch and operation of the Chandra X-ray Observatory resulted from the efforts of a very great number of dedicated people. We thank them all.</t>
  </si>
  <si>
    <t>10.1117/12.57683</t>
  </si>
  <si>
    <t>Opt. Eng. 31(7), 1576-1582</t>
  </si>
  <si>
    <t>Molecular beam epitaxy engineered III-V semiconductor structures for low-power optically addressed spatial light modulators</t>
  </si>
  <si>
    <t>1) Anders G. Larsson, Joseph L. Maserjian</t>
  </si>
  <si>
    <t>1) California Institute of Technology Jet Propulsion Laboratory Center for Space Microelectronics Technology 4800 Oak Grove Drive Pasadena, California 91 109</t>
  </si>
  <si>
    <t>© 1992 Society of Photo-Optical Instrumentation Engineers.</t>
  </si>
  <si>
    <t>The research described in this paper was performed by the Center for Space Microelectronics Technology, Jet Propulsion Laboratory, California Institute of Technology, and was sponsored by the Strategic Defense Initiative Organization, Innovative Science and Technology Office, through an agreement with the National Aeronautics and Space Administration</t>
  </si>
  <si>
    <t>10.1117/12.477465</t>
  </si>
  <si>
    <t xml:space="preserve">Proc. SPIE 4719, Infrared and Passive Millimeter-wave Imaging Systems: Design, Analysis, Modeling, and Testing, 34 </t>
  </si>
  <si>
    <t>Comparison of ID performance using real and synthetic imagery</t>
  </si>
  <si>
    <t>1) Eddie L. Jacobs, Timothy C. Edwards, Brian Miller;
2) Van A. Hodgkin</t>
  </si>
  <si>
    <t xml:space="preserve">1) US Army CECOM Night Vision and Electronics Sensors Directorate ;
2) SAIC, Advanced Systems Group </t>
  </si>
  <si>
    <t>1) US Army CECOM Night Vision and Electronics Sensors Directorate ;</t>
  </si>
  <si>
    <t>© 2002 SPIE</t>
  </si>
  <si>
    <t>10.1117/12.2025460</t>
  </si>
  <si>
    <t>Proc. SPIE 8832, The Nature of Light: What are Photons? V, 88320A</t>
  </si>
  <si>
    <t>Understanding beam alignment in a coherent lidar system</t>
  </si>
  <si>
    <t>1) Narasimha S. Prasad;
2) Chandrasekhar Roychoudhuri,</t>
  </si>
  <si>
    <t>1)NASA Langley Research Center, 5 N. Dryden St., MS 468, Hampton VA, 23681;
2) University of Connecticut, Storrs, CT 06269</t>
  </si>
  <si>
    <t>1)NASA Langley Research Center, 5 N. Dryden St., MS 468, Hampton VA, 23681;</t>
  </si>
  <si>
    <t xml:space="preserve"> © 2013 SPIE </t>
  </si>
  <si>
    <t>10.1117/12.555947</t>
  </si>
  <si>
    <t>Proc. SPIE 5520, Organic Photovoltaics V, 142</t>
  </si>
  <si>
    <t>Optical radiation measurements for photovoltaic applications: instrumentation uncertainty and performance</t>
  </si>
  <si>
    <t>1) Daryl R. Myers, Ibrahim Reda, Stephen Wilcox, Afshin Andreas</t>
  </si>
  <si>
    <t>1) National Renewable Energy Laboratory, 1617 Cole Blvd Golden Co 80401</t>
  </si>
  <si>
    <t>This work was performed at the National Renewable Energy Laboratory under contract number DE-AC36-
99G0 1 0337 with the U.S. Department of Energy.</t>
  </si>
  <si>
    <t>10.1117/12.659867</t>
  </si>
  <si>
    <t>Proc. SPIE 6101, Laser Beam Control and Applications, 61011L</t>
  </si>
  <si>
    <t>Detection of laser optic defects using gradient direction matching</t>
  </si>
  <si>
    <t>1) Barry Y. Chen, Laura M. Kegelmeyer, Judith A. Liebman, J. Thaddeus Salmon, Jack Tzeng, David W. Paglieroni</t>
  </si>
  <si>
    <t xml:space="preserve">1) Lawrence Livermore National Laboratory, 7000 East Avenue, Livermore, CA 94550 </t>
  </si>
  <si>
    <t xml:space="preserve"> This work was performed under the auspices of the U.S. Department of Energy by the University of California, Lawrence
Livermore National Laboratory under Contract No. W-7405-Eng-48. </t>
  </si>
  <si>
    <t>10.1117/12.558478</t>
  </si>
  <si>
    <t>Proc. SPIE 5321, Biomedical Vibrational Spectroscopy and Biohazard Detection Technologies, 302</t>
  </si>
  <si>
    <t>Surface-enhanced Raman scattering (SERS) detection for chemical and biological agents</t>
  </si>
  <si>
    <t>1) Fei Yan, David L. Stokes, Musundi B. Wabuyele, Guy D. Griffin, Arpad A. Vass, Tuan Vo-Dinh</t>
  </si>
  <si>
    <t>1) Advanced Biomedical Science and Technology Group, Oak Ridge National Laboratory, P.O. Box 2008, Oak Ridge, TN 37831-6101</t>
  </si>
  <si>
    <t xml:space="preserve">This research was sponsored by the U.S Department of Energy (DOE) Office of Chemical and Biological
National Security and the DOE Office of Biological and Environmental Research, under contract DEAC05-
000OR22725 with UT-Battelle, and by the LDRD Program (Advanced Plasmonic Sensor). Fei Yan, David
L. Stokes and Musundi B. Wabuyele are also supported by an appointment to the Oak Ridge National
Laboratory Postdoctoral Research Associates Program, administered jointly by the Oak Ridge National
Laboratory and Oak Ridge Institute for Science and Education. </t>
  </si>
  <si>
    <t>10.1117/12.316529</t>
  </si>
  <si>
    <t>Proc. SPIE 3389, Hybrid Image and Signal Processing VI, 2</t>
  </si>
  <si>
    <t>Interaction of onboard transform-based lossy compression algorithms with EO/IR focal plane nonuniformity correction techniques</t>
  </si>
  <si>
    <t>Dale C. Linne von Berg</t>
  </si>
  <si>
    <t>Naval Research Laboratory, Code 5636, 4555 Overlook Aye, Washington DC 20375</t>
  </si>
  <si>
    <t>10.1117/12.774759</t>
  </si>
  <si>
    <t>Proc. SPIE 6966, Algorithms and Technologies for Multispectral, Hyperspectral, and Ultraspectral Imagery XIV, 696610</t>
  </si>
  <si>
    <t>Improved surface parameter retrievals using AIRS/AMSU data</t>
  </si>
  <si>
    <t>1) Joel Susskind;
2) John Blaisdell</t>
  </si>
  <si>
    <t xml:space="preserve">1) NASA Goddard Space Flight Center, Greenbelt, MD, USA 20771 ;
2) SAIC, NASA Goddard Space Flight Center, Greenbelt, MD, USA 20771 </t>
  </si>
  <si>
    <t>1) NASA Goddard Space Flight Center, Greenbelt, MD, USA 20771 ;</t>
  </si>
  <si>
    <t>10.1117/12.852633</t>
  </si>
  <si>
    <t>Proc. SPIE 7679, Micro- and Nanotechnology Sensors, Systems, and Applications II, 76790X</t>
  </si>
  <si>
    <t>Review of micro-autonomous vehicle sizing and power modeling</t>
  </si>
  <si>
    <t>1) Rudranarayan Mukherjee, Larry Matthies;
2) Michael Heiges</t>
  </si>
  <si>
    <t>1) Jet Propulsion Laboratory, 4800 Oak Grove Drive, Pasadena California USA;
2) Georgia Tech Research Institute, Atlanta Georgia, USA</t>
  </si>
  <si>
    <t>1) Jet Propulsion Laboratory, 4800 Oak Grove Drive, Pasadena California USA;</t>
  </si>
  <si>
    <t>© 2010 SPIE</t>
  </si>
  <si>
    <t>The research described in this paper was performed at the Jet Propulsion Laboratory, California Institute of
Technology, under contract with the National Aeronautics and Space Administration. Research was sponsored
by the Army Research Laboratory under Cooperative Agreement W911NF-08-2-0004.</t>
  </si>
  <si>
    <t>10.1117/12.554497</t>
  </si>
  <si>
    <t>Proc. SPIE 5423, Enabling Technologies for Simulation Science VIII, 297</t>
  </si>
  <si>
    <t>Analysis of technical alternative technologies for the development of context-driven composable environmental representations for JSB</t>
  </si>
  <si>
    <t>1) John R. Hummel;
2) Jeff J. Bergenthal, S. D. Prager;
3) William F. Seng, Joseph R. Moulton, Jr.</t>
  </si>
  <si>
    <t>1) Argonne National Laboratory, Argonne, IL 60439 ;
2) Lockheed Martin Simulation, Training, and Support, 164 Middlesex Turnpike, Burlington, MA 01803;
3) JRM Technologies, 4500 Planck Road, Fredericksburg, VA 22407</t>
  </si>
  <si>
    <t>1) Argonne National Laboratory, Argonne, IL 60439 ;</t>
  </si>
  <si>
    <t>10.1117/12.779158</t>
  </si>
  <si>
    <t>The submitted manuscript has been created by the University of Chicago as Operator of Argonne National Laboratory (“Argonne”) under Contract No. W-31-109-ENG-38 with the U.S. Department of Energy. The U.S. Government retains for itself, and others acting on its behalf, a paid-up, nonexclusive, irrevocable worldwide license in said article to reproduce, prepare derivative works, distribute copies to the public and display publicly, by or on behalf of the Government.
This work is sponsored by the U.S. Department of Energy under contract W-31-109-ENG-38.</t>
  </si>
  <si>
    <t xml:space="preserve">Proc. SPIE 6941, Infrared Imaging Systems: Design, Analysis, Modeling, and Testing XIX, 69411C </t>
  </si>
  <si>
    <t>Application of spatial frequency response as a criterion for evaluating thermal imaging camera performance</t>
  </si>
  <si>
    <t>1) Andrew Lock, Francine Amon</t>
  </si>
  <si>
    <t>1) National Institute of Standards and Technology, 100 Bureau Drive, Gaithersburg, MD 20899</t>
  </si>
  <si>
    <t>10.1117/12.177809</t>
  </si>
  <si>
    <t>Proc. SPIE 2219, Cockpit Displays, 230</t>
  </si>
  <si>
    <t>Draft standard for color AMLCDs in U.S. military aircraft</t>
  </si>
  <si>
    <t>1) Darrel G. Hopper, William K. Dolezal;
2) Keith Schur, John W. Liccione</t>
  </si>
  <si>
    <t>1) Wright Laboratory Cockpit Avionics Office, Wright Patterson AFB OH 45433-751 1 USA;
2) ARINC Research Corporation, 2551 Riva Road, Annapolis MD 21401-7465 USA</t>
  </si>
  <si>
    <t>1) Wright Laboratory Cockpit Avionics Office, Wright Patterson AFB OH 45433-751 1 USA;</t>
  </si>
  <si>
    <t>10.1117/12.531403</t>
  </si>
  <si>
    <t xml:space="preserve">Proc. SPIE 5343, Reliability, Testing, and Characterization of MEMS/MOEMS III, 227 </t>
  </si>
  <si>
    <t>Field emission testing of carbon nanotubes for THz frequency vacuum microtube sources</t>
  </si>
  <si>
    <t>1) Harish Manohara, Peter H. Siegel, Michael Hoenk;
2) Wei Lien Dang, Ali Husain, Axel Scherer</t>
  </si>
  <si>
    <t>1) Jet Propulsion Laboratory, 4800 Oak Grove Drive, California Institute of Technology, Pasadena,CA 91109;
2) Department of Electrical Engineering, California Institute of Technology, 1200 E. California Blvd., Pasadena, CA 91125</t>
  </si>
  <si>
    <t>1) Jet Propulsion Laboratory, 4800 Oak Grove Drive, California Institute of Technology, Pasadena,CA 91109;</t>
  </si>
  <si>
    <t>This research was carried out at the Jet Propulsion Laboratory, California Institute of Technology, under a contract with National Aeronautics and Space Administration (NASA). This work was funded by NASA’s Code-R grants and JPL’s Director’s Research and Development Fund. Authors would like to thank Colleen Marrese of JPL and Dr. James Hone of California Institute of Technology (currently at Columbia University) for their initial help</t>
  </si>
  <si>
    <t>10.1117/1.OE.52.9.095104</t>
  </si>
  <si>
    <t>Opt. Eng. 52(9), 095104</t>
  </si>
  <si>
    <t>Effect of working gas pressure on interlayer mixing in magnetron-deposited Mo/Si multilayers</t>
  </si>
  <si>
    <t>1) Yuriy P. Pershyn, Valeriy V. Kondratenko, Valentine V. Mamon, Svetlana A. Reutskaya, Evgeniy N. Zubarev;
2) Eric M. Gullikson, Dmitriy L. Voronov;
3) Igor A. Artyukov, Alexander Vladimirovich Vinogradov</t>
  </si>
  <si>
    <t>1) National Technical University, Kharkiv Polytechnic Institute, Metal and Semiconductor Physics Department, Frunze Street 21, Kharkiv 61002, Ukraine;
2) Lawrence Berkeley National Laboratory, Berkeley, California 94720;
3) P.N. Lebedev Physical Institute, Moscow 117942, Russia</t>
  </si>
  <si>
    <t>2) Lawrence Berkeley National Laboratory, Berkeley, California 94720;</t>
  </si>
  <si>
    <t>© 2013 SPIE</t>
  </si>
  <si>
    <t>Y. P. P. is acknowledged to ISKCON for improving the realization with regard to the place of this work. This work was supported by the US Department of Energy under contract number DE-AC02-05CH11231.</t>
  </si>
  <si>
    <t>10.1117/12.309619</t>
  </si>
  <si>
    <t>Proc. SPIE 3331, Emerging Lithographic Technologies II, 580</t>
  </si>
  <si>
    <t>Fabrication and testing of optics for EUV projection lithography</t>
  </si>
  <si>
    <t>1) John S. Taylor, Gary E. Sommargren, Donald W. Sweeney, Russell M. Hudyma</t>
  </si>
  <si>
    <t>1) Lawrence Livermore National Laboratory</t>
  </si>
  <si>
    <t>The authors owe special appreciation to Sherry Baker (LLNL) for makingmany of the AFM
measurements, John Bjorkholm (Intel) for discussions on flare and scattering, Jay Daniel (SVG-Tinsley) for
figure and finish measurements, and Eric Gullikson (LBNL), Eberhard Spiller, and Dan Steams (OS Associates)
for discussions on power spectral density, scattering, and multilayers. This work was performed under the
auspices of the U.S. Department of Energy by the Lawrence Livermore National Laboratory under Contract
No. W-7405-ENG-48. Funding was provided by the Extreme Ultraviolet Limited Liability Corporation under a
Cooperative Research and Development Agreement.</t>
  </si>
  <si>
    <t>10.1117/12.352708</t>
  </si>
  <si>
    <t>Proc. SPIE 3618, Laser Applications in Microelectronic and Optoelectronic Manufacturing IV, 495</t>
  </si>
  <si>
    <t>Pulsed-laser-deposited amorphous diamond and related materials: synthesis, characterization, and field emission properties</t>
  </si>
  <si>
    <t>1) Vladimir I. Merkulov, Douglas H. Lowndes, Larry R. Baylor, Gerald E. Jellison, Jr., Alexander A. Puretzky, David B. Geohegan</t>
  </si>
  <si>
    <t>1) Oak Ridge National Laboratory, Oak Ridge, TN 37831</t>
  </si>
  <si>
    <t>The authors thank S. J. Pennycook for making available the STEM with which the EELS measurements were carried out
and P. H. Fleming for assistance with sample preparation. This research was partially sponsored by the Defense Advanced
Research Projects Agency under contract DARPA-MIPR-97-1357 with Oak Ridge National Laboratory (ORNL), and by the
Office of Basic Energy Sciences, Division of Materials Sciences, U. S. Department of Energy. The research was carried out
at ORNL, managed by Lockheed Martin Energy Research Corp. for the U. S. Department of Energy, under contract DEACO5-960R22464.</t>
  </si>
  <si>
    <t>10.1117/12.175773</t>
  </si>
  <si>
    <t>Proc. SPIE 2154, Intense Microwave Pulses II, 49</t>
  </si>
  <si>
    <t>Inductively loaded wide-gap designs for relativistic klystrons</t>
  </si>
  <si>
    <t>1) Martin Lampe, Richard F. Hubbard, Moshe Friedman, Victor Serlin, S. P. Slinker, R. F. Fernsler, Denis G. Colombant</t>
  </si>
  <si>
    <t>1) Naval Research Laboratory, Plasma Physics Division, Washington, D. C. 20735-5346</t>
  </si>
  <si>
    <t>This work was supported by the Ballistic Missile Defense Organization, Office of Innovative Science and
Technology, managed by the Army Research Laboratory, and also supported by the Naval Research Laboratory.</t>
  </si>
  <si>
    <t>10.1117/12.2223958</t>
  </si>
  <si>
    <t xml:space="preserve">Proc. SPIE 9853, Polarization: Measurement, Analysis, and Remote Sensing XII, 98530L </t>
  </si>
  <si>
    <t>Variation of linear and circular polarization persistence for changing field of view and collection area in a forward scattering environment</t>
  </si>
  <si>
    <t>1) John D. van der Laan, Jeremy B. Wright, David A. Scrymgeour, Shanalyn A. Kemme;
2) Eustace L. Dereniak</t>
  </si>
  <si>
    <t xml:space="preserve">1) Sandia National Laboratories, 1515 Eubank Blvd. SE, Albuquerque, NM, 87123; 
2) College of Optical Sciences, University of Arizona, 1630 E. University Blvd., Tucson, AZ 85721 </t>
  </si>
  <si>
    <t xml:space="preserve">1) Sandia National Laboratories, 1515 Eubank Blvd. SE, Albuquerque, NM, 87123; </t>
  </si>
  <si>
    <t xml:space="preserve"> © 2016 SPIE</t>
  </si>
  <si>
    <t xml:space="preserve">Sandia National Laboratories is a multi-program laboratory managed and operated by Sandia Corporation, a wholly
owned subsidiary of Lockheed Martin Corporation, for the U.S. Department of Energy’s National Nuclear Security
Administration under contract DE-AC04-94AL85000. </t>
  </si>
  <si>
    <t>10.1117/12.498690</t>
  </si>
  <si>
    <t xml:space="preserve">Proc. SPIE 5003, Liquid Crystal Materials, Devices, and Applications IX, 187 </t>
  </si>
  <si>
    <t>Liquid crystal technology for adaptive optics: an update</t>
  </si>
  <si>
    <t>1) Sergio R. Restaino, G. Charmaine Gilbreath;
2) Don M. Payne;
3) Jeffrey T. Baker;
4) Jonathan R. Andrews;
5) Scott W. Teare;
6) David C. Dayton;
7) John D. Gonglewski</t>
  </si>
  <si>
    <t>1) Naval Research Lab. (USA);
2) Narrascape (USA);
3) Baker Adaptive Optics (USA);
4) Naval Research Lab. (USA) and New Mexico Institute of Mining and Technology (USA);
5) New Mexico Institute of Mining and Technology (USA) and Air Force Research Lab. (USA);
6) Applied Technology Associates (USA);
7) Air Force Research Lab. (USA)</t>
  </si>
  <si>
    <t>© 2003 SPIE-IS&amp;T</t>
  </si>
  <si>
    <t>1) Naval Research Lab. (USA);
7) Air Force Research Lab. (USA)</t>
  </si>
  <si>
    <t>10.1117/12.999288</t>
  </si>
  <si>
    <t>Proc. SPIE 8628, Optoelectronic Integrated Circuits XV, 86280O</t>
  </si>
  <si>
    <t>InP tunable ring resonator filters</t>
  </si>
  <si>
    <t>1) A. Tauke-Pedretti, G. A. Vawter, E. J. Skogen, G. Peake, M. Overberg, C. Alford, F. Cajas;
2) D. Torres</t>
  </si>
  <si>
    <t xml:space="preserve">1) Sandia National Laboratories, Albuquerque, NM 87185 ;
2) LMATA Government Services LLC, Albuquerque, NM 87185 </t>
  </si>
  <si>
    <t>1) Sandia National Laboratories, Albuquerque, NM 87185 ;</t>
  </si>
  <si>
    <t xml:space="preserve"> © 2013 SPIE</t>
  </si>
  <si>
    <t>Sandia is a multiprogram laboratory operated by Sandia Corporation, a Lockheed Martin Company, for the United
States Department of Energy’s National Nuclear Security Administration under contract DE-AC04-94AL85000.</t>
  </si>
  <si>
    <t>10.1117/12.507234</t>
  </si>
  <si>
    <t>Proc. SPIE 5179, Optical Materials and Structures Technologies, 215</t>
  </si>
  <si>
    <t>Indentation hardness and modulus of the surface of a large super-polished single crystal silicon sphere</t>
  </si>
  <si>
    <t>1) Achim J. Leistner, Anthony C. Fischer-Cripps;
2) Jean M. Bennett</t>
  </si>
  <si>
    <t xml:space="preserve">1) CSIRO, Telecommunication and Industrial Physics, Lindfield, NSW 2070 Australia. ;
2) Code 4T41A0D Michelson Laboratory, Naval Air Warfare Center, China Lake, CA 93555, USA </t>
  </si>
  <si>
    <t xml:space="preserve">2) Code 4T41A0D Michelson Laboratory, Naval Air Warfare Center, China Lake, CA 93555, USA </t>
  </si>
  <si>
    <t xml:space="preserve">The authors are grateful to Tom Puzzey and Patrick McMillan of the University of New South Wales and wish to thank
them for the use of their scanning electron microscope facility and assistance with electron beam channelling and
interpretation of the images. </t>
  </si>
  <si>
    <t>10.1117/12.186802</t>
  </si>
  <si>
    <t xml:space="preserve">Proc. SPIE 2280, EUV, X-Ray, and Gamma-Ray Instrumentation for Astronomy V, 2 </t>
  </si>
  <si>
    <t>New advanced Fourier telescope for hard x-ray imaging of the sun</t>
  </si>
  <si>
    <t>1) Jonathan W. Campbell, Heather B. Stephens</t>
  </si>
  <si>
    <t>1) NASA, PS 02, Marshall Space Flight Center, AL 35812</t>
  </si>
  <si>
    <t>10.1117/12.7971942</t>
  </si>
  <si>
    <t>Opt. Eng. 15(2), 152180</t>
  </si>
  <si>
    <t>A Step Height Interferometer with One Nanometer Resolution</t>
  </si>
  <si>
    <t>A. W. Hartman</t>
  </si>
  <si>
    <t>National Bureau of Standards (United States)</t>
  </si>
  <si>
    <t>10.1117/12.2067004</t>
  </si>
  <si>
    <t xml:space="preserve">Proc. SPIE 9248, Unmanned/Unattended Sensors and Sensor Networks X, 92480W </t>
  </si>
  <si>
    <t>Lower bound on number and sizes of telescopes in an optical array receiver for deep space optical communication</t>
  </si>
  <si>
    <t>1) Ali J. Hashmi;
2) Ali A. Eftekhar, Ali Adibi;
3) Farid Amoozegar</t>
  </si>
  <si>
    <t>1) National University of Sciences and Technology, H-12, Islamabad, Pakistan;
2) School of Electrical and Computer Engineering, Georgia Institute of Technology, Atlanta, GA 30332, USA;
3)  Jet Propulsion Laboratory (NASA), California Institute of Technology, Pasadena, California 91109, USA</t>
  </si>
  <si>
    <t>3)  Jet Propulsion Laboratory (NASA), California Institute of Technology, Pasadena, California 91109, USA</t>
  </si>
  <si>
    <t xml:space="preserve">© 2014 SPIE </t>
  </si>
  <si>
    <t>10.1117/12.2236704</t>
  </si>
  <si>
    <t>Proc. SPIE 9952, Systems Contamination: Prediction, Control, and Performance 2016, 99520C</t>
  </si>
  <si>
    <t>The use of the Molecular Adsorber Coating technology to mitigate vacuum chamber contamination during Pathfinder testing for the James Webb Space Telescope</t>
  </si>
  <si>
    <t>1) Nithin S. Abraham, Mark M. Hasegawa, Eve M. Wooldridge;
2) Kelly A. Henderson-Nelson</t>
  </si>
  <si>
    <t>1) NASA Goddard Space Flight Ctr. (United States);
2) Stinger Ghaffarian Technologies, Inc. (United States)</t>
  </si>
  <si>
    <t>1) NASA Goddard Space Flight Ctr. (United States);</t>
  </si>
  <si>
    <t>© 2016 SPIE</t>
  </si>
  <si>
    <t>The authors of this paper would like to thank the JWST program office at NASA GSFC for funding this coatings
application and testing effort. The authors would also like to acknowledge some talented individuals who have
contributed to this effort. JSC Chamber A support was provided by the JWST Contamination Control team members, in
particular, Joseph Ward (SGT Inc, Code 546), Niko Stergiou (SGT Inc, Code 546), and Jason Durner (SGT Inc, Code
546). Sample fabrication and coatings application support was provided by John Petro (NASA GSFC, Code 546), Alfred
Wong (SGT Inc, Code 546), Grace Miller (SGT Inc, Code 546), and Kenneth O’Connor (SGT Inc, Code 546). Coatings
testing and measurement support was provided by Kenneth O’Connor (SGT Inc, Code 546), Alexson Harris-Kirksey
(Telophase, Code 504), Griffin Jayne (SGT Inc, Code 546), and George Meadows (SGT Inc, Code 546). Chemical
analysis support was provided by Doris Jallice (NASA GSFC, Code 541), Paul Pless (SGT Inc, Code 541), and Jeremy
Knipple (SGT Inc, Code 541).</t>
  </si>
  <si>
    <t>10.1117/12.2222039</t>
  </si>
  <si>
    <t>Proc. SPIE 9802, Nanosensors, Biosensors, and Info-Tech Sensors and Systems 2016, 98020C</t>
  </si>
  <si>
    <t>Investigation of miniaturized radioisotope thermionic power generation for general use</t>
  </si>
  <si>
    <t>1) Adam J. Duzik;
2) Sang H. Choi</t>
  </si>
  <si>
    <t xml:space="preserve">1) National Institute of Aerospace, 100 Exploration Way, Hampton, VA, 23666;
2) NASA Langley Research Center, 8 West Taylor St., Hampton, VA, 23681 </t>
  </si>
  <si>
    <t xml:space="preserve">2) NASA Langley Research Center, 8 West Taylor St., Hampton, VA, 23681 </t>
  </si>
  <si>
    <t>10.1117/12.561096</t>
  </si>
  <si>
    <t xml:space="preserve">Proc. SPIE 5528, Space Systems Engineering and Optical Alignment Mechanisms, 108 </t>
  </si>
  <si>
    <t>Multidisciplinary analysis for large-scale optical design</t>
  </si>
  <si>
    <t>1) Greg J. Moore ; Mike Chainyk ; John Schiermeier</t>
  </si>
  <si>
    <t>1)Jet Propulsion Lab. (USA)</t>
  </si>
  <si>
    <t xml:space="preserve">The research described in this paper was performed at the Jet Propulsion Laboratory, California Institute of
Technology, under contract with the National Aeronautics and Space Administration. </t>
  </si>
  <si>
    <t>10.1117/12.2014771</t>
  </si>
  <si>
    <t>Proc. SPIE 8755, Mobile Multimedia/Image Processing, Security, and Applications 2013, 875504</t>
  </si>
  <si>
    <t>Performance assessments of Android-powered military applications operating on tactical handheld devices</t>
  </si>
  <si>
    <t>1) Brian A. Weiss, Lisa Fronczek, Emile Morse, Zeid Kootbally, Craig Schlenoff</t>
  </si>
  <si>
    <t xml:space="preserve">1) National Institute of Standards and Technology, 100 Bureau Drive, MS8230, Gaithersburg, MD, USA 20899-8230 </t>
  </si>
  <si>
    <t xml:space="preserve">The views, opinions, and/or findings contained in this article are those of the authors and should not be interpreted as
representing the official views or policies, either expressed or implied, of the Defense Advanced Research Projects
Agency or the Department of Defense.
Certain commercial companies, products, and software are identified in this article to explain our research. Such
identification does not imply recommendation or endorsement by NIST, nor does it imply that the companies, products,
and software identified are necessarily the best available for the purpose. </t>
  </si>
  <si>
    <t>10.1117/12.2053335</t>
  </si>
  <si>
    <t>Proc. SPIE 9113, Sensors for Extreme Harsh Environments, 91130Q</t>
  </si>
  <si>
    <t>Qualification of quantum cascade lasers for space environments</t>
  </si>
  <si>
    <t>1) Tanya L. Myers, Bret D. Cannon, Carolyn S. Brauer;
2) Blake G. Crowther, Stewart M. Hansen</t>
  </si>
  <si>
    <t>1) Pacific Northwest National Laboratory, Richland, WA, USA 95352;
2) Dept. of Electrical and Computer Engineering, Utah State University, Logan, UT USA 84322</t>
  </si>
  <si>
    <t>1) Pacific Northwest National Laboratory, Richland, WA, USA 95352;</t>
  </si>
  <si>
    <t xml:space="preserve">The authors wish to thank Greg Carter as well as Bryan Broocks for assistance with the Cobalt-60 irradiation. We thank
the staff at Crocker Nuclear Laboratory at the University of California at Davis for their assistance with proton testing.
We also thank the Space Dynamics Laboratory at Utah State University and the Lunar and Planetary Laboratory at the
University of Arizona for allowing us to test the QCLs during their scheduled proton beam time. The research described
in this paper was supported in part by the U. S. Department of Energy Office of Nonproliferation and Verification
Research and Development. PNNL is operated by Battelle for the U.S. DOE under Contract DE-AC05-76RLO1830. </t>
  </si>
  <si>
    <t>10.1117/12.2191023</t>
  </si>
  <si>
    <t xml:space="preserve">Proc. SPIE 9612, Lidar Remote Sensing for Environmental Monitoring XV, 961204 </t>
  </si>
  <si>
    <t>Development of double- and tripled-pulsed 2-micron IPDA Lidars for column CO2 measurement</t>
  </si>
  <si>
    <t>1) Upendra N. Singh, Jirong Yu, Mulugeta Petros, Tamer F. Refaat, Ruben G. Remus;
2) Karl Reithmaier</t>
  </si>
  <si>
    <t>1) NASA Langley Research Center, 11 Langley Blvd., Hampton, VA, USA, 23681;</t>
  </si>
  <si>
    <t xml:space="preserve">1) NASA Langley Research Center, 11 Langley Blvd., Hampton, VA, USA, 23681;
2) Science System &amp; Applications, Inc., 1 Enterprise Parkway, Hampton, VA, USA, 23666 </t>
  </si>
  <si>
    <t xml:space="preserve"> © 2015 SPIE</t>
  </si>
  <si>
    <t>This work was funded and supported by NASA Earth Science Technology Office (Program Director: George Komar and Program Manager: Parminder Ghuman).</t>
  </si>
  <si>
    <t>10.1117/12.356974</t>
  </si>
  <si>
    <t>Proc. SPIE 3706, Airborne Laser Advanced Technology II, 338</t>
  </si>
  <si>
    <t>Finite outer scale considerations for beam-steering optimization</t>
  </si>
  <si>
    <t>Matthew R. Whiteley</t>
  </si>
  <si>
    <t>Airborne Laser Technology Branch, Air Force Research Laboratory, 3550 Aberdeen Avenue SE, Kirtland Air Force Base, New Mexico 87117-5776</t>
  </si>
  <si>
    <t>10.1117/12.277005</t>
  </si>
  <si>
    <t xml:space="preserve">Proc. SPIE 3057, Cockpit Displays IV: Flat Panel Displays for Defense Applications, 478 </t>
  </si>
  <si>
    <t>True 3D displays for avionics and mission crewstations</t>
  </si>
  <si>
    <t>1) Elizabeth A. Sholler, Frederick M. Meyer, Darrel G. Hopper;
2) Mark E. Lucente</t>
  </si>
  <si>
    <t>1) Air Force Research Laboratory;</t>
  </si>
  <si>
    <t>1) Air Force Research Laboratory;
2) IBM T.J. Watson Research Center</t>
  </si>
  <si>
    <t>10.1117/12.413927</t>
  </si>
  <si>
    <t xml:space="preserve">Proc. SPIE 4171, Remote Sensing for Agriculture, Ecosystems, and Hydrology II, 149 </t>
  </si>
  <si>
    <t>Snow crystal and land cover effects on the scattering of passive microwave radiation for algorithm development</t>
  </si>
  <si>
    <t>1) James L. Foster, Alfred T. C. Chang, Dorothy K. Hall;
2) J. S. Barton</t>
  </si>
  <si>
    <t>1) NASA Goddard Space Flight Center, Code 974 Hydrological Sciences Branch, Laboratory for Hydrospheric Processes, Greenbelt, MD 20771 U.S.A;
2) General Sciences Corporation, Greenbelt, MD 20770 U.S.A</t>
  </si>
  <si>
    <t>1) NASA Goddard Space Flight Center, Code 974 Hydrological Sciences Branch, Laboratory for Hydrospheric Processes, Greenbelt, MD 20771 U.S.A;</t>
  </si>
  <si>
    <t xml:space="preserve"> © 2001 SPIE</t>
  </si>
  <si>
    <t>10.1117/1.2338594</t>
  </si>
  <si>
    <t>Opt. Eng. 45(8), 085601</t>
  </si>
  <si>
    <t>Recovery of overlapped spectral harmonics in multiplex Fabry-Pérot interferometry</t>
  </si>
  <si>
    <t>1) Jialin Tian;
2) William B. Cook</t>
  </si>
  <si>
    <t>1) Science Applications International Corporation, NASA Langley Research Center, Mail Stop 468, 5 North Dryden Street, Hampton, Virginia 23681-2199;
2) NASA Langley Research Center, Mail Stop 468, 5 North Dryden Street, Hampton, Virginia 23681-2199</t>
  </si>
  <si>
    <t>2) NASA Langley Research Center, Mail Stop 468, 5 North Dryden Street, Hampton, Virginia 23681-2199</t>
  </si>
  <si>
    <t>© 2006 SPIE</t>
  </si>
  <si>
    <t>10.1117/12.511569</t>
  </si>
  <si>
    <t>Proc. SPIE 5179, Optical Materials and Structures Technologies, 262</t>
  </si>
  <si>
    <t>Light weight mirrors from single crystal silicon</t>
  </si>
  <si>
    <t>1) Vincent T. Bly, David A. Content, John G. Hagopian, Linette D. Kolos;
2) David O. Moore</t>
  </si>
  <si>
    <t xml:space="preserve">1) NASA Goddard Space Flight Center, Greenbelt, MD 20771 ;
2) Bullen Ultrasonics, Inc., 950 S. Franklin St., Eaton, OH 45320 </t>
  </si>
  <si>
    <t>1) NASA Goddard Space Flight Center, Greenbelt, MD 20771 ;</t>
  </si>
  <si>
    <t xml:space="preserve">The authors wish to thank Steve Cumberland and the staff at Cumberland Optical for their excellent work in post
polishing our SCS test mirror. We also wish to thank our summer student, Daniel Sloope, for his work in developing a
practical etch process. </t>
  </si>
  <si>
    <t>10.1117/12.2044677</t>
  </si>
  <si>
    <t>Proc. SPIE 9063, Nondestructive Characterization for Composite Materials, Aerospace Engineering, Civil Infrastructure, and Homeland Security 2014, 90631C</t>
  </si>
  <si>
    <t>Modeling the x-ray process and x-ray flaw size parameter for POD studies</t>
  </si>
  <si>
    <t>Ajay M. Koshti</t>
  </si>
  <si>
    <t xml:space="preserve">NASA Johnson Space Center </t>
  </si>
  <si>
    <t xml:space="preserve">Dr. Daniel Schneberk, Lawrence Livermore National Laboratory; Dr. Donald Roth, David Stanley and James Walker of
National Aeronautics and Space Administration (NASA) provided valuable technical comments to this paper. </t>
  </si>
  <si>
    <t>10.1117/12.389123</t>
  </si>
  <si>
    <t>Proc. SPIE 4014, Airborne Telescope Systems, 248</t>
  </si>
  <si>
    <t>Achieving the background limit on SOFIA: a stray-light issue</t>
  </si>
  <si>
    <t>1) Jackie A. Davidson;
2) Paul M. Harvey;
3) Gary L. Peterson</t>
  </si>
  <si>
    <t>1) USRA SOFIA Office. NASA Ames Research Center, MS 144-2, Moffctt Field, CA 94035;</t>
  </si>
  <si>
    <t>1) USRA SOFIA Office. NASA Ames Research Center, MS 144-2, Moffctt Field, CA 94035;
2) Dept of Astronomy . University of Texas, TX 78712;
3) Breault Research Organization. Inc., Tucson. AZ 85715</t>
  </si>
  <si>
    <t>10.1117/12.2182675</t>
  </si>
  <si>
    <t xml:space="preserve">Proc. SPIE 9456, Sensors, and Command, Control, Communications, and Intelligence (C3I) Technologies for Homeland Security, Defense, and Law Enforcement XIV, 945618 </t>
  </si>
  <si>
    <t>Various uses for optical metamaterials</t>
  </si>
  <si>
    <t>Jose G. Barbosa</t>
  </si>
  <si>
    <t xml:space="preserve">ISR Systems and Platform Engineering Branch, Submarine Electromagnetics Systems Department, Naval Undersea Warfare Center, 1176 Howell St, Newport, RI 02841-1708 </t>
  </si>
  <si>
    <t xml:space="preserve">This work was funded by the Naval Undersea Warfare Center Division Newport fiscal year 2015 219WFD internal
investment program. </t>
  </si>
  <si>
    <t>10.1117/1.JBO.21.10.104001</t>
  </si>
  <si>
    <t>J. Biomed. Opt. 21(10), 104001</t>
  </si>
  <si>
    <t>Tethered capsule endomicroscopy: from bench to bedside at a primary care practice</t>
  </si>
  <si>
    <t>Michalina J. Gora</t>
  </si>
  <si>
    <t>Massachusetts General Hospital, Wellman Center for Photomedicine, 55 Fruit Street, Boston, Massachusetts 02114, United States</t>
  </si>
  <si>
    <t>False Positive; Search Rerun</t>
  </si>
  <si>
    <t>No government agencies appear in author affiliations</t>
  </si>
  <si>
    <t>10.1117/12.859925</t>
  </si>
  <si>
    <t xml:space="preserve">Proc. SPIE 7801, Advances in Metrology for X-Ray and EUV Optics III, 780103 </t>
  </si>
  <si>
    <t>Developmental long trace profiler using optimally aligned mirror based pentaprism</t>
  </si>
  <si>
    <t>1) Samuel K. Barber, Gregory Y. Morrison, Valeriy V. Yashchuk;
2) Mikhail V. Gubarev;
3) Ralf D. Geckeler;
4) Jana Buchheim, Frank Siewert, Thomas Zeschke</t>
  </si>
  <si>
    <t>1) Lawrence Berkeley National Lab. (USA);
2) NASA Marshall Space Flight Ctr. (USA);
3) Physikalisch-Technische Bundesanstalt (Germany);
4) Helmholtz-Zentrum Berlin für Materialien und Energie GmbH (Germany)</t>
  </si>
  <si>
    <t>1) Lawrence Berkeley National Lab. (USA);
2) NASA Marshall Space Flight Ctr. (USA);</t>
  </si>
  <si>
    <t>National Lab; Employee</t>
  </si>
  <si>
    <t xml:space="preserve"> © 2010 SPIE</t>
  </si>
  <si>
    <t xml:space="preserve">The Advanced Light Source is supported by the Director, Office of Science, Office of Basic Energy Sciences, Material
Science Division, of the U.S. Department of Energy under Contract No. DE-AC02-05CH11231 at Lawrence Berkeley
National Laboratory. 
This document was prepared as an account of work sponsored by the United States Government. While this document is
believed to contain correct information, neither the United States Government nor any agency thereof, nor The Regents 
of the University of California, nor any of their employees, makes any warranty, express or implied, or assumes any
legal responsibility for the accuracy, completeness, or usefulness of any information, apparatus, product, or process
disclosed, or represents that its use would not infringe privately owned rights. Reference herein to any specific
commercial product, process, or service by its trade name, trademark, manufacturer, or otherwise, does not necessarily
constitute or imply its endorsement, recommendation, or favoring by the United States Government or any agency
thereof, or The Regents of the University of California. The views and opinions of authors expressed herein do not
necessarily state or reflect those of the United States Government or any agency thereof or The Regents of the University
of California. </t>
  </si>
  <si>
    <t>10.1117/12.250228</t>
  </si>
  <si>
    <t>Proc. SPIE 2697, Oxide Superconductor Physics and Nano-Engineering II, 9</t>
  </si>
  <si>
    <t>Structural inhomogeneities in crystals of YBa2Cu307-δ</t>
  </si>
  <si>
    <t>1) Michael S. Osofsky, Syen B. Qadri, Earl F. Skelton;
2) Terrell A. Vanderah</t>
  </si>
  <si>
    <t>1) Naval Research Lab. (USA);
2) National Institute of Standards and Technology (USA)</t>
  </si>
  <si>
    <t>The authors gratefully acknowledge useful discussions with J. Byers, J. Haibritter, R. J. Soulen, Jr., and S. A. Wolf.</t>
  </si>
  <si>
    <t>10.1117/12.782113</t>
  </si>
  <si>
    <t>Proc. SPIE 6966, Algorithms and Technologies for Multispectral, Hyperspectral, and Ultraspectral Imagery XIV, 69661B</t>
  </si>
  <si>
    <t>A generalized linear mixing model for hyperspectral imagery</t>
  </si>
  <si>
    <t>1) David Gillis, Jeffrey Bowles;
2) Emmett J. Ientilucci, David W. Messinger</t>
  </si>
  <si>
    <t xml:space="preserve">1 ) Naval Research Laboratory, Washington, DC 20375 ;
2) Rochester Institute of Technology, Rochester, NY 14623 </t>
  </si>
  <si>
    <t>1 ) Naval Research Laboratory, Washington, DC 20375 ;</t>
  </si>
  <si>
    <t xml:space="preserve">This work was sponsored by the Office of Naval Research (ONR), and by the National Geospatial-Intelligence Agency
(NGA). Thanks to Ed and Mike Winter of Technical Research Associates for the use of the N-FINDR endmember
selection program. Thanks to Eric Coolbaugh for the NVIS data set. </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</si>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</sst>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1" workbookViewId="0">
      <selection activeCell="I62" sqref="I62"/>
    </sheetView>
  </sheetViews>
  <sheetFormatPr baseColWidth="10" defaultRowHeight="16" x14ac:dyDescent="0.2"/>
  <cols>
    <col min="1" max="1" width="63.33203125" style="2" customWidth="1"/>
    <col min="2" max="2" width="10.83203125" style="2"/>
    <col min="3" max="3" width="54.83203125" style="2" customWidth="1"/>
    <col min="4" max="4" width="76.1640625" style="2" customWidth="1"/>
    <col min="5" max="5" width="95" style="2" customWidth="1"/>
    <col min="6" max="6" width="44.5" style="2" customWidth="1"/>
    <col min="7" max="7" width="33" style="2" customWidth="1"/>
    <col min="8" max="8" width="22.1640625" style="2" customWidth="1"/>
    <col min="9" max="9" width="84.33203125" style="2" customWidth="1"/>
    <col min="10" max="10" width="10.83203125" style="2"/>
    <col min="11" max="11" width="104.16406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32" x14ac:dyDescent="0.2">
      <c r="A2" s="2" t="s">
        <v>13</v>
      </c>
      <c r="B2" s="3">
        <v>41760</v>
      </c>
      <c r="C2" s="2" t="s">
        <v>14</v>
      </c>
      <c r="D2" s="2" t="s">
        <v>15</v>
      </c>
      <c r="E2" s="2" t="s">
        <v>16</v>
      </c>
      <c r="F2" s="2" t="s">
        <v>19</v>
      </c>
      <c r="G2" s="2" t="s">
        <v>12</v>
      </c>
      <c r="H2" s="2" t="s">
        <v>18</v>
      </c>
      <c r="I2" s="2" t="s">
        <v>17</v>
      </c>
      <c r="J2" s="2" t="s">
        <v>20</v>
      </c>
      <c r="K2" s="2" t="s">
        <v>21</v>
      </c>
    </row>
    <row r="3" spans="1:12" ht="48" x14ac:dyDescent="0.2">
      <c r="A3" s="2" t="s">
        <v>23</v>
      </c>
      <c r="B3" s="3">
        <v>38838</v>
      </c>
      <c r="C3" s="2" t="s">
        <v>24</v>
      </c>
      <c r="D3" s="2" t="s">
        <v>25</v>
      </c>
      <c r="E3" s="2" t="s">
        <v>26</v>
      </c>
      <c r="F3" s="2" t="s">
        <v>27</v>
      </c>
      <c r="G3" s="2" t="s">
        <v>22</v>
      </c>
      <c r="H3" s="2" t="s">
        <v>18</v>
      </c>
      <c r="I3" s="2" t="s">
        <v>26</v>
      </c>
      <c r="J3" s="2" t="s">
        <v>20</v>
      </c>
      <c r="K3" s="2" t="s">
        <v>27</v>
      </c>
    </row>
    <row r="4" spans="1:12" ht="96" x14ac:dyDescent="0.2">
      <c r="A4" s="2" t="s">
        <v>29</v>
      </c>
      <c r="B4" s="3">
        <v>41699</v>
      </c>
      <c r="C4" s="2" t="s">
        <v>30</v>
      </c>
      <c r="D4" s="2" t="s">
        <v>31</v>
      </c>
      <c r="E4" s="2" t="s">
        <v>32</v>
      </c>
      <c r="F4" s="2" t="s">
        <v>19</v>
      </c>
      <c r="G4" s="2" t="s">
        <v>28</v>
      </c>
      <c r="H4" s="2" t="s">
        <v>18</v>
      </c>
      <c r="I4" s="2" t="s">
        <v>32</v>
      </c>
      <c r="J4" s="2" t="s">
        <v>20</v>
      </c>
      <c r="K4" s="2" t="s">
        <v>33</v>
      </c>
    </row>
    <row r="5" spans="1:12" ht="32" x14ac:dyDescent="0.2">
      <c r="A5" s="2" t="s">
        <v>35</v>
      </c>
      <c r="B5" s="3">
        <v>38292</v>
      </c>
      <c r="C5" s="2" t="s">
        <v>36</v>
      </c>
      <c r="D5" s="2" t="s">
        <v>37</v>
      </c>
      <c r="E5" s="2" t="s">
        <v>38</v>
      </c>
      <c r="F5" s="2" t="s">
        <v>27</v>
      </c>
      <c r="G5" s="2" t="s">
        <v>34</v>
      </c>
      <c r="H5" s="2" t="s">
        <v>18</v>
      </c>
      <c r="I5" s="2" t="s">
        <v>38</v>
      </c>
      <c r="J5" s="2" t="s">
        <v>20</v>
      </c>
      <c r="K5" s="2" t="s">
        <v>27</v>
      </c>
    </row>
    <row r="6" spans="1:12" ht="32" x14ac:dyDescent="0.2">
      <c r="A6" s="2" t="s">
        <v>40</v>
      </c>
      <c r="B6" s="3">
        <v>37561</v>
      </c>
      <c r="C6" s="2" t="s">
        <v>41</v>
      </c>
      <c r="D6" s="2" t="s">
        <v>42</v>
      </c>
      <c r="E6" s="2" t="s">
        <v>43</v>
      </c>
      <c r="F6" s="2" t="s">
        <v>45</v>
      </c>
      <c r="G6" s="2" t="s">
        <v>39</v>
      </c>
      <c r="H6" s="2" t="s">
        <v>44</v>
      </c>
      <c r="I6" s="2" t="s">
        <v>43</v>
      </c>
      <c r="J6" s="2" t="s">
        <v>20</v>
      </c>
      <c r="K6" s="2" t="s">
        <v>46</v>
      </c>
    </row>
    <row r="7" spans="1:12" ht="32" x14ac:dyDescent="0.2">
      <c r="A7" s="2" t="s">
        <v>48</v>
      </c>
      <c r="B7" s="3">
        <v>36739</v>
      </c>
      <c r="C7" s="2" t="s">
        <v>49</v>
      </c>
      <c r="D7" s="2" t="s">
        <v>50</v>
      </c>
      <c r="E7" s="2" t="s">
        <v>51</v>
      </c>
      <c r="F7" s="2" t="s">
        <v>52</v>
      </c>
      <c r="G7" s="2" t="s">
        <v>47</v>
      </c>
      <c r="H7" s="2" t="s">
        <v>44</v>
      </c>
      <c r="I7" s="2" t="s">
        <v>51</v>
      </c>
      <c r="J7" s="2" t="s">
        <v>20</v>
      </c>
      <c r="K7" s="2" t="s">
        <v>53</v>
      </c>
    </row>
    <row r="8" spans="1:12" ht="64" x14ac:dyDescent="0.2">
      <c r="A8" s="2" t="s">
        <v>55</v>
      </c>
      <c r="B8" s="3">
        <v>41852</v>
      </c>
      <c r="C8" s="2" t="s">
        <v>56</v>
      </c>
      <c r="D8" s="2" t="s">
        <v>57</v>
      </c>
      <c r="E8" s="2" t="s">
        <v>58</v>
      </c>
      <c r="F8" s="2" t="s">
        <v>61</v>
      </c>
      <c r="G8" s="2" t="s">
        <v>54</v>
      </c>
      <c r="H8" s="2" t="s">
        <v>60</v>
      </c>
      <c r="I8" s="2" t="s">
        <v>59</v>
      </c>
      <c r="J8" s="2" t="s">
        <v>20</v>
      </c>
      <c r="K8" s="2" t="s">
        <v>62</v>
      </c>
    </row>
    <row r="9" spans="1:12" ht="64" x14ac:dyDescent="0.2">
      <c r="A9" s="2" t="s">
        <v>64</v>
      </c>
      <c r="B9" s="3">
        <v>36708</v>
      </c>
      <c r="C9" s="2" t="s">
        <v>65</v>
      </c>
      <c r="D9" s="2" t="s">
        <v>66</v>
      </c>
      <c r="E9" s="2" t="s">
        <v>67</v>
      </c>
      <c r="F9" s="2" t="s">
        <v>27</v>
      </c>
      <c r="G9" s="2" t="s">
        <v>63</v>
      </c>
      <c r="H9" s="2" t="s">
        <v>18</v>
      </c>
      <c r="I9" s="2" t="s">
        <v>67</v>
      </c>
      <c r="J9" s="2" t="s">
        <v>20</v>
      </c>
      <c r="K9" s="2" t="s">
        <v>68</v>
      </c>
    </row>
    <row r="10" spans="1:12" ht="48" x14ac:dyDescent="0.2">
      <c r="A10" s="2" t="s">
        <v>70</v>
      </c>
      <c r="B10" s="3">
        <v>33786</v>
      </c>
      <c r="C10" s="2" t="s">
        <v>71</v>
      </c>
      <c r="D10" s="2" t="s">
        <v>72</v>
      </c>
      <c r="E10" s="2" t="s">
        <v>73</v>
      </c>
      <c r="F10" s="2" t="s">
        <v>74</v>
      </c>
      <c r="G10" s="2" t="s">
        <v>69</v>
      </c>
      <c r="H10" s="2" t="s">
        <v>60</v>
      </c>
      <c r="I10" s="2" t="s">
        <v>73</v>
      </c>
      <c r="J10" s="2" t="s">
        <v>20</v>
      </c>
      <c r="K10" s="2" t="s">
        <v>75</v>
      </c>
    </row>
    <row r="11" spans="1:12" ht="48" x14ac:dyDescent="0.2">
      <c r="A11" s="2" t="s">
        <v>77</v>
      </c>
      <c r="B11" s="3">
        <v>37438</v>
      </c>
      <c r="C11" s="2" t="s">
        <v>78</v>
      </c>
      <c r="D11" s="2" t="s">
        <v>79</v>
      </c>
      <c r="E11" s="2" t="s">
        <v>80</v>
      </c>
      <c r="F11" s="2" t="s">
        <v>82</v>
      </c>
      <c r="G11" s="2" t="s">
        <v>76</v>
      </c>
      <c r="H11" s="2" t="s">
        <v>18</v>
      </c>
      <c r="I11" s="2" t="s">
        <v>81</v>
      </c>
      <c r="J11" s="2" t="s">
        <v>20</v>
      </c>
      <c r="K11" s="2" t="s">
        <v>27</v>
      </c>
    </row>
    <row r="12" spans="1:12" ht="32" x14ac:dyDescent="0.2">
      <c r="A12" s="2" t="s">
        <v>84</v>
      </c>
      <c r="B12" s="3">
        <v>41548</v>
      </c>
      <c r="C12" s="2" t="s">
        <v>85</v>
      </c>
      <c r="D12" s="2" t="s">
        <v>86</v>
      </c>
      <c r="E12" s="2" t="s">
        <v>87</v>
      </c>
      <c r="F12" s="2" t="s">
        <v>89</v>
      </c>
      <c r="G12" s="2" t="s">
        <v>83</v>
      </c>
      <c r="H12" s="2" t="s">
        <v>18</v>
      </c>
      <c r="I12" s="2" t="s">
        <v>88</v>
      </c>
      <c r="J12" s="2" t="s">
        <v>20</v>
      </c>
      <c r="K12" s="2" t="s">
        <v>27</v>
      </c>
    </row>
    <row r="13" spans="1:12" ht="32" x14ac:dyDescent="0.2">
      <c r="A13" s="2" t="s">
        <v>91</v>
      </c>
      <c r="B13" s="3">
        <v>38292</v>
      </c>
      <c r="C13" s="2" t="s">
        <v>92</v>
      </c>
      <c r="D13" s="2" t="s">
        <v>93</v>
      </c>
      <c r="E13" s="2" t="s">
        <v>94</v>
      </c>
      <c r="F13" s="2" t="s">
        <v>27</v>
      </c>
      <c r="G13" s="2" t="s">
        <v>90</v>
      </c>
      <c r="H13" s="2" t="s">
        <v>44</v>
      </c>
      <c r="I13" s="2" t="s">
        <v>94</v>
      </c>
      <c r="J13" s="2" t="s">
        <v>20</v>
      </c>
      <c r="K13" s="2" t="s">
        <v>95</v>
      </c>
    </row>
    <row r="14" spans="1:12" ht="32" x14ac:dyDescent="0.2">
      <c r="A14" s="2" t="s">
        <v>97</v>
      </c>
      <c r="B14" s="3">
        <v>38749</v>
      </c>
      <c r="C14" s="2" t="s">
        <v>98</v>
      </c>
      <c r="D14" s="2" t="s">
        <v>99</v>
      </c>
      <c r="E14" s="2" t="s">
        <v>100</v>
      </c>
      <c r="F14" s="2" t="s">
        <v>27</v>
      </c>
      <c r="G14" s="2" t="s">
        <v>96</v>
      </c>
      <c r="H14" s="2" t="s">
        <v>44</v>
      </c>
      <c r="I14" s="2" t="s">
        <v>100</v>
      </c>
      <c r="J14" s="2" t="s">
        <v>20</v>
      </c>
      <c r="K14" s="2" t="s">
        <v>101</v>
      </c>
    </row>
    <row r="15" spans="1:12" ht="96" x14ac:dyDescent="0.2">
      <c r="A15" s="2" t="s">
        <v>103</v>
      </c>
      <c r="B15" s="3">
        <v>38169</v>
      </c>
      <c r="C15" s="2" t="s">
        <v>104</v>
      </c>
      <c r="D15" s="2" t="s">
        <v>105</v>
      </c>
      <c r="E15" s="2" t="s">
        <v>106</v>
      </c>
      <c r="F15" s="2" t="s">
        <v>27</v>
      </c>
      <c r="G15" s="2" t="s">
        <v>102</v>
      </c>
      <c r="H15" s="2" t="s">
        <v>44</v>
      </c>
      <c r="I15" s="2" t="s">
        <v>106</v>
      </c>
      <c r="J15" s="2" t="s">
        <v>20</v>
      </c>
      <c r="K15" s="2" t="s">
        <v>107</v>
      </c>
    </row>
    <row r="16" spans="1:12" ht="48" x14ac:dyDescent="0.2">
      <c r="A16" s="2" t="s">
        <v>109</v>
      </c>
      <c r="B16" s="3">
        <v>35977</v>
      </c>
      <c r="C16" s="2" t="s">
        <v>110</v>
      </c>
      <c r="D16" s="2" t="s">
        <v>111</v>
      </c>
      <c r="E16" s="2" t="s">
        <v>112</v>
      </c>
      <c r="F16" s="2" t="s">
        <v>27</v>
      </c>
      <c r="G16" s="2" t="s">
        <v>108</v>
      </c>
      <c r="H16" s="2" t="s">
        <v>18</v>
      </c>
      <c r="I16" s="2" t="s">
        <v>112</v>
      </c>
      <c r="J16" s="2" t="s">
        <v>20</v>
      </c>
      <c r="K16" s="2" t="s">
        <v>27</v>
      </c>
    </row>
    <row r="17" spans="1:11" ht="48" x14ac:dyDescent="0.2">
      <c r="A17" s="2" t="s">
        <v>114</v>
      </c>
      <c r="B17" s="3">
        <v>39539</v>
      </c>
      <c r="C17" s="2" t="s">
        <v>115</v>
      </c>
      <c r="D17" s="2" t="s">
        <v>116</v>
      </c>
      <c r="E17" s="2" t="s">
        <v>117</v>
      </c>
      <c r="F17" s="2" t="s">
        <v>27</v>
      </c>
      <c r="G17" s="2" t="s">
        <v>113</v>
      </c>
      <c r="H17" s="2" t="s">
        <v>18</v>
      </c>
      <c r="I17" s="2" t="s">
        <v>118</v>
      </c>
      <c r="J17" s="2" t="s">
        <v>20</v>
      </c>
      <c r="K17" s="2" t="s">
        <v>27</v>
      </c>
    </row>
    <row r="18" spans="1:11" ht="48" x14ac:dyDescent="0.2">
      <c r="A18" s="2" t="s">
        <v>120</v>
      </c>
      <c r="B18" s="3">
        <v>40299</v>
      </c>
      <c r="C18" s="2" t="s">
        <v>121</v>
      </c>
      <c r="D18" s="2" t="s">
        <v>122</v>
      </c>
      <c r="E18" s="2" t="s">
        <v>123</v>
      </c>
      <c r="F18" s="2" t="s">
        <v>125</v>
      </c>
      <c r="G18" s="2" t="s">
        <v>119</v>
      </c>
      <c r="H18" s="2" t="s">
        <v>60</v>
      </c>
      <c r="I18" s="2" t="s">
        <v>124</v>
      </c>
      <c r="J18" s="2" t="s">
        <v>20</v>
      </c>
      <c r="K18" s="2" t="s">
        <v>126</v>
      </c>
    </row>
    <row r="19" spans="1:11" ht="80" x14ac:dyDescent="0.2">
      <c r="A19" s="2" t="s">
        <v>128</v>
      </c>
      <c r="B19" s="3">
        <v>38200</v>
      </c>
      <c r="C19" s="2" t="s">
        <v>129</v>
      </c>
      <c r="D19" s="2" t="s">
        <v>130</v>
      </c>
      <c r="E19" s="2" t="s">
        <v>131</v>
      </c>
      <c r="F19" s="2" t="s">
        <v>27</v>
      </c>
      <c r="G19" s="2" t="s">
        <v>127</v>
      </c>
      <c r="H19" s="2" t="s">
        <v>44</v>
      </c>
      <c r="I19" s="2" t="s">
        <v>132</v>
      </c>
      <c r="J19" s="2" t="s">
        <v>20</v>
      </c>
      <c r="K19" s="2" t="s">
        <v>134</v>
      </c>
    </row>
    <row r="20" spans="1:11" ht="48" x14ac:dyDescent="0.2">
      <c r="A20" s="2" t="s">
        <v>135</v>
      </c>
      <c r="B20" s="3">
        <v>39539</v>
      </c>
      <c r="C20" s="2" t="s">
        <v>136</v>
      </c>
      <c r="D20" s="2" t="s">
        <v>137</v>
      </c>
      <c r="E20" s="2" t="s">
        <v>138</v>
      </c>
      <c r="F20" s="2" t="s">
        <v>27</v>
      </c>
      <c r="G20" s="2" t="s">
        <v>133</v>
      </c>
      <c r="H20" s="2" t="s">
        <v>18</v>
      </c>
      <c r="I20" s="2" t="s">
        <v>138</v>
      </c>
      <c r="J20" s="2" t="s">
        <v>20</v>
      </c>
      <c r="K20" s="2" t="s">
        <v>27</v>
      </c>
    </row>
    <row r="21" spans="1:11" ht="32" x14ac:dyDescent="0.2">
      <c r="A21" s="2" t="s">
        <v>140</v>
      </c>
      <c r="B21" s="3">
        <v>34486</v>
      </c>
      <c r="C21" s="2" t="s">
        <v>141</v>
      </c>
      <c r="D21" s="2" t="s">
        <v>142</v>
      </c>
      <c r="E21" s="2" t="s">
        <v>143</v>
      </c>
      <c r="F21" s="2" t="s">
        <v>27</v>
      </c>
      <c r="G21" s="2" t="s">
        <v>139</v>
      </c>
      <c r="H21" s="2" t="s">
        <v>18</v>
      </c>
      <c r="I21" s="2" t="s">
        <v>144</v>
      </c>
      <c r="J21" s="2" t="s">
        <v>20</v>
      </c>
      <c r="K21" s="2" t="s">
        <v>27</v>
      </c>
    </row>
    <row r="22" spans="1:11" ht="64" x14ac:dyDescent="0.2">
      <c r="A22" s="2" t="s">
        <v>146</v>
      </c>
      <c r="B22" s="3">
        <v>37987</v>
      </c>
      <c r="C22" s="2" t="s">
        <v>147</v>
      </c>
      <c r="D22" s="2" t="s">
        <v>148</v>
      </c>
      <c r="E22" s="2" t="s">
        <v>149</v>
      </c>
      <c r="F22" s="2" t="s">
        <v>27</v>
      </c>
      <c r="G22" s="2" t="s">
        <v>145</v>
      </c>
      <c r="H22" s="2" t="s">
        <v>60</v>
      </c>
      <c r="I22" s="2" t="s">
        <v>150</v>
      </c>
      <c r="J22" s="2" t="s">
        <v>20</v>
      </c>
      <c r="K22" s="2" t="s">
        <v>151</v>
      </c>
    </row>
    <row r="23" spans="1:11" ht="64" x14ac:dyDescent="0.2">
      <c r="A23" s="2" t="s">
        <v>153</v>
      </c>
      <c r="B23" s="3">
        <v>41487</v>
      </c>
      <c r="C23" s="2" t="s">
        <v>154</v>
      </c>
      <c r="D23" s="2" t="s">
        <v>155</v>
      </c>
      <c r="E23" s="2" t="s">
        <v>156</v>
      </c>
      <c r="F23" s="2" t="s">
        <v>158</v>
      </c>
      <c r="G23" s="2" t="s">
        <v>152</v>
      </c>
      <c r="H23" s="2" t="s">
        <v>44</v>
      </c>
      <c r="I23" s="2" t="s">
        <v>157</v>
      </c>
      <c r="J23" s="2" t="s">
        <v>20</v>
      </c>
      <c r="K23" s="2" t="s">
        <v>159</v>
      </c>
    </row>
    <row r="24" spans="1:11" ht="112" x14ac:dyDescent="0.2">
      <c r="A24" s="2" t="s">
        <v>161</v>
      </c>
      <c r="B24" s="3">
        <v>35947</v>
      </c>
      <c r="C24" s="2" t="s">
        <v>162</v>
      </c>
      <c r="D24" s="2" t="s">
        <v>163</v>
      </c>
      <c r="E24" s="2" t="s">
        <v>164</v>
      </c>
      <c r="F24" s="2" t="s">
        <v>27</v>
      </c>
      <c r="G24" s="2" t="s">
        <v>160</v>
      </c>
      <c r="H24" s="2" t="s">
        <v>44</v>
      </c>
      <c r="I24" s="2" t="s">
        <v>164</v>
      </c>
      <c r="J24" s="2" t="s">
        <v>20</v>
      </c>
      <c r="K24" s="2" t="s">
        <v>165</v>
      </c>
    </row>
    <row r="25" spans="1:11" ht="96" x14ac:dyDescent="0.2">
      <c r="A25" s="2" t="s">
        <v>167</v>
      </c>
      <c r="B25" s="3">
        <v>36342</v>
      </c>
      <c r="C25" s="2" t="s">
        <v>168</v>
      </c>
      <c r="D25" s="2" t="s">
        <v>169</v>
      </c>
      <c r="E25" s="2" t="s">
        <v>170</v>
      </c>
      <c r="F25" s="2" t="s">
        <v>27</v>
      </c>
      <c r="G25" s="2" t="s">
        <v>166</v>
      </c>
      <c r="H25" s="2" t="s">
        <v>44</v>
      </c>
      <c r="I25" s="2" t="s">
        <v>170</v>
      </c>
      <c r="J25" s="2" t="s">
        <v>20</v>
      </c>
      <c r="K25" s="2" t="s">
        <v>171</v>
      </c>
    </row>
    <row r="26" spans="1:11" ht="32" x14ac:dyDescent="0.2">
      <c r="A26" s="2" t="s">
        <v>173</v>
      </c>
      <c r="B26" s="3">
        <v>34455</v>
      </c>
      <c r="C26" s="2" t="s">
        <v>174</v>
      </c>
      <c r="D26" s="2" t="s">
        <v>175</v>
      </c>
      <c r="E26" s="2" t="s">
        <v>176</v>
      </c>
      <c r="F26" s="2" t="s">
        <v>27</v>
      </c>
      <c r="G26" s="2" t="s">
        <v>172</v>
      </c>
      <c r="H26" s="2" t="s">
        <v>18</v>
      </c>
      <c r="I26" s="2" t="s">
        <v>176</v>
      </c>
      <c r="J26" s="2" t="s">
        <v>20</v>
      </c>
      <c r="K26" s="2" t="s">
        <v>177</v>
      </c>
    </row>
    <row r="27" spans="1:11" ht="48" x14ac:dyDescent="0.2">
      <c r="A27" s="2" t="s">
        <v>179</v>
      </c>
      <c r="B27" s="3">
        <v>42491</v>
      </c>
      <c r="C27" s="2" t="s">
        <v>180</v>
      </c>
      <c r="D27" s="2" t="s">
        <v>181</v>
      </c>
      <c r="E27" s="2" t="s">
        <v>182</v>
      </c>
      <c r="F27" s="2" t="s">
        <v>184</v>
      </c>
      <c r="G27" s="2" t="s">
        <v>178</v>
      </c>
      <c r="H27" s="2" t="s">
        <v>44</v>
      </c>
      <c r="I27" s="2" t="s">
        <v>183</v>
      </c>
      <c r="J27" s="2" t="s">
        <v>20</v>
      </c>
      <c r="K27" s="2" t="s">
        <v>185</v>
      </c>
    </row>
    <row r="28" spans="1:11" ht="112" x14ac:dyDescent="0.2">
      <c r="A28" s="2" t="s">
        <v>187</v>
      </c>
      <c r="B28" s="3">
        <v>37712</v>
      </c>
      <c r="C28" s="2" t="s">
        <v>188</v>
      </c>
      <c r="D28" s="2" t="s">
        <v>189</v>
      </c>
      <c r="E28" s="2" t="s">
        <v>190</v>
      </c>
      <c r="F28" s="2" t="s">
        <v>191</v>
      </c>
      <c r="G28" s="2" t="s">
        <v>186</v>
      </c>
      <c r="H28" s="2" t="s">
        <v>18</v>
      </c>
      <c r="I28" s="2" t="s">
        <v>192</v>
      </c>
      <c r="J28" s="2" t="s">
        <v>20</v>
      </c>
      <c r="K28" s="2" t="s">
        <v>27</v>
      </c>
    </row>
    <row r="29" spans="1:11" ht="32" x14ac:dyDescent="0.2">
      <c r="A29" s="2" t="s">
        <v>194</v>
      </c>
      <c r="B29" s="3">
        <v>41334</v>
      </c>
      <c r="C29" s="2" t="s">
        <v>195</v>
      </c>
      <c r="D29" s="2" t="s">
        <v>196</v>
      </c>
      <c r="E29" s="2" t="s">
        <v>197</v>
      </c>
      <c r="F29" s="2" t="s">
        <v>199</v>
      </c>
      <c r="G29" s="2" t="s">
        <v>193</v>
      </c>
      <c r="H29" s="2" t="s">
        <v>44</v>
      </c>
      <c r="I29" s="2" t="s">
        <v>198</v>
      </c>
      <c r="J29" s="2" t="s">
        <v>20</v>
      </c>
      <c r="K29" s="2" t="s">
        <v>200</v>
      </c>
    </row>
    <row r="30" spans="1:11" ht="48" x14ac:dyDescent="0.2">
      <c r="A30" s="2" t="s">
        <v>202</v>
      </c>
      <c r="B30" s="3">
        <v>37956</v>
      </c>
      <c r="C30" s="2" t="s">
        <v>203</v>
      </c>
      <c r="D30" s="2" t="s">
        <v>204</v>
      </c>
      <c r="E30" s="2" t="s">
        <v>205</v>
      </c>
      <c r="F30" s="2" t="s">
        <v>27</v>
      </c>
      <c r="G30" s="2" t="s">
        <v>201</v>
      </c>
      <c r="H30" s="2" t="s">
        <v>18</v>
      </c>
      <c r="I30" s="2" t="s">
        <v>206</v>
      </c>
      <c r="J30" s="2" t="s">
        <v>20</v>
      </c>
      <c r="K30" s="2" t="s">
        <v>207</v>
      </c>
    </row>
    <row r="31" spans="1:11" ht="32" x14ac:dyDescent="0.2">
      <c r="A31" s="2" t="s">
        <v>209</v>
      </c>
      <c r="B31" s="3">
        <v>34578</v>
      </c>
      <c r="C31" s="2" t="s">
        <v>210</v>
      </c>
      <c r="D31" s="2" t="s">
        <v>211</v>
      </c>
      <c r="E31" s="2" t="s">
        <v>212</v>
      </c>
      <c r="F31" s="2" t="s">
        <v>27</v>
      </c>
      <c r="G31" s="2" t="s">
        <v>208</v>
      </c>
      <c r="H31" s="2" t="s">
        <v>18</v>
      </c>
      <c r="I31" s="2" t="s">
        <v>212</v>
      </c>
      <c r="J31" s="2" t="s">
        <v>20</v>
      </c>
      <c r="K31" s="2" t="s">
        <v>27</v>
      </c>
    </row>
    <row r="32" spans="1:11" x14ac:dyDescent="0.2">
      <c r="A32" s="2" t="s">
        <v>214</v>
      </c>
      <c r="B32" s="3">
        <v>27851</v>
      </c>
      <c r="C32" s="2" t="s">
        <v>215</v>
      </c>
      <c r="D32" s="2" t="s">
        <v>216</v>
      </c>
      <c r="E32" s="2" t="s">
        <v>217</v>
      </c>
      <c r="F32" s="2" t="s">
        <v>27</v>
      </c>
      <c r="G32" s="2" t="s">
        <v>213</v>
      </c>
      <c r="H32" s="2" t="s">
        <v>18</v>
      </c>
      <c r="I32" s="2" t="s">
        <v>217</v>
      </c>
      <c r="J32" s="2" t="s">
        <v>20</v>
      </c>
      <c r="K32" s="2" t="s">
        <v>27</v>
      </c>
    </row>
    <row r="33" spans="1:11" ht="48" x14ac:dyDescent="0.2">
      <c r="A33" s="2" t="s">
        <v>219</v>
      </c>
      <c r="B33" s="3">
        <v>41913</v>
      </c>
      <c r="C33" s="2" t="s">
        <v>220</v>
      </c>
      <c r="D33" s="2" t="s">
        <v>221</v>
      </c>
      <c r="E33" s="2" t="s">
        <v>222</v>
      </c>
      <c r="F33" s="2" t="s">
        <v>224</v>
      </c>
      <c r="G33" s="2" t="s">
        <v>218</v>
      </c>
      <c r="H33" s="2" t="s">
        <v>60</v>
      </c>
      <c r="I33" s="2" t="s">
        <v>223</v>
      </c>
      <c r="J33" s="2" t="s">
        <v>20</v>
      </c>
      <c r="K33" s="2" t="s">
        <v>27</v>
      </c>
    </row>
    <row r="34" spans="1:11" ht="160" x14ac:dyDescent="0.2">
      <c r="A34" s="2" t="s">
        <v>226</v>
      </c>
      <c r="B34" s="3">
        <v>42614</v>
      </c>
      <c r="C34" s="2" t="s">
        <v>227</v>
      </c>
      <c r="D34" s="2" t="s">
        <v>228</v>
      </c>
      <c r="E34" s="2" t="s">
        <v>229</v>
      </c>
      <c r="F34" s="2" t="s">
        <v>231</v>
      </c>
      <c r="G34" s="2" t="s">
        <v>225</v>
      </c>
      <c r="H34" s="2" t="s">
        <v>18</v>
      </c>
      <c r="I34" s="2" t="s">
        <v>230</v>
      </c>
      <c r="J34" s="2" t="s">
        <v>20</v>
      </c>
      <c r="K34" s="2" t="s">
        <v>232</v>
      </c>
    </row>
    <row r="35" spans="1:11" ht="32" x14ac:dyDescent="0.2">
      <c r="A35" s="2" t="s">
        <v>234</v>
      </c>
      <c r="B35" s="3">
        <v>42461</v>
      </c>
      <c r="C35" s="2" t="s">
        <v>235</v>
      </c>
      <c r="D35" s="2" t="s">
        <v>236</v>
      </c>
      <c r="E35" s="2" t="s">
        <v>237</v>
      </c>
      <c r="F35" s="2" t="s">
        <v>231</v>
      </c>
      <c r="G35" s="2" t="s">
        <v>233</v>
      </c>
      <c r="H35" s="2" t="s">
        <v>18</v>
      </c>
      <c r="I35" s="2" t="s">
        <v>238</v>
      </c>
      <c r="J35" s="2" t="s">
        <v>20</v>
      </c>
      <c r="K35" s="2" t="s">
        <v>27</v>
      </c>
    </row>
    <row r="36" spans="1:11" ht="32" x14ac:dyDescent="0.2">
      <c r="A36" s="2" t="s">
        <v>240</v>
      </c>
      <c r="B36" s="3">
        <v>38231</v>
      </c>
      <c r="C36" s="2" t="s">
        <v>241</v>
      </c>
      <c r="D36" s="2" t="s">
        <v>242</v>
      </c>
      <c r="E36" s="2" t="s">
        <v>243</v>
      </c>
      <c r="F36" s="2" t="s">
        <v>27</v>
      </c>
      <c r="G36" s="2" t="s">
        <v>239</v>
      </c>
      <c r="H36" s="2" t="s">
        <v>60</v>
      </c>
      <c r="I36" s="2" t="s">
        <v>243</v>
      </c>
      <c r="J36" s="2" t="s">
        <v>20</v>
      </c>
      <c r="K36" s="2" t="s">
        <v>244</v>
      </c>
    </row>
    <row r="37" spans="1:11" ht="96" x14ac:dyDescent="0.2">
      <c r="A37" s="2" t="s">
        <v>246</v>
      </c>
      <c r="B37" s="3">
        <v>41426</v>
      </c>
      <c r="C37" s="2" t="s">
        <v>247</v>
      </c>
      <c r="D37" s="2" t="s">
        <v>248</v>
      </c>
      <c r="E37" s="2" t="s">
        <v>249</v>
      </c>
      <c r="F37" s="2" t="s">
        <v>199</v>
      </c>
      <c r="G37" s="2" t="s">
        <v>245</v>
      </c>
      <c r="H37" s="2" t="s">
        <v>18</v>
      </c>
      <c r="I37" s="2" t="s">
        <v>249</v>
      </c>
      <c r="J37" s="2" t="s">
        <v>20</v>
      </c>
      <c r="K37" s="2" t="s">
        <v>250</v>
      </c>
    </row>
    <row r="38" spans="1:11" ht="96" x14ac:dyDescent="0.2">
      <c r="A38" s="2" t="s">
        <v>252</v>
      </c>
      <c r="B38" s="3">
        <v>41791</v>
      </c>
      <c r="C38" s="2" t="s">
        <v>253</v>
      </c>
      <c r="D38" s="2" t="s">
        <v>254</v>
      </c>
      <c r="E38" s="2" t="s">
        <v>255</v>
      </c>
      <c r="F38" s="2" t="s">
        <v>19</v>
      </c>
      <c r="G38" s="2" t="s">
        <v>251</v>
      </c>
      <c r="H38" s="2" t="s">
        <v>44</v>
      </c>
      <c r="I38" s="2" t="s">
        <v>256</v>
      </c>
      <c r="J38" s="2" t="s">
        <v>20</v>
      </c>
      <c r="K38" s="2" t="s">
        <v>257</v>
      </c>
    </row>
    <row r="39" spans="1:11" ht="32" x14ac:dyDescent="0.2">
      <c r="A39" s="2" t="s">
        <v>259</v>
      </c>
      <c r="B39" s="3">
        <v>42248</v>
      </c>
      <c r="C39" s="2" t="s">
        <v>260</v>
      </c>
      <c r="D39" s="2" t="s">
        <v>261</v>
      </c>
      <c r="E39" s="2" t="s">
        <v>263</v>
      </c>
      <c r="F39" s="2" t="s">
        <v>264</v>
      </c>
      <c r="G39" s="2" t="s">
        <v>258</v>
      </c>
      <c r="H39" s="2" t="s">
        <v>18</v>
      </c>
      <c r="I39" s="2" t="s">
        <v>262</v>
      </c>
      <c r="J39" s="2" t="s">
        <v>20</v>
      </c>
      <c r="K39" s="2" t="s">
        <v>265</v>
      </c>
    </row>
    <row r="40" spans="1:11" ht="32" x14ac:dyDescent="0.2">
      <c r="A40" s="2" t="s">
        <v>267</v>
      </c>
      <c r="B40" s="3">
        <v>36373</v>
      </c>
      <c r="C40" s="2" t="s">
        <v>268</v>
      </c>
      <c r="D40" s="2" t="s">
        <v>269</v>
      </c>
      <c r="E40" s="2" t="s">
        <v>270</v>
      </c>
      <c r="F40" s="2" t="s">
        <v>27</v>
      </c>
      <c r="G40" s="2" t="s">
        <v>266</v>
      </c>
      <c r="H40" s="2" t="s">
        <v>18</v>
      </c>
      <c r="I40" s="2" t="s">
        <v>270</v>
      </c>
      <c r="J40" s="2" t="s">
        <v>20</v>
      </c>
      <c r="K40" s="2" t="s">
        <v>27</v>
      </c>
    </row>
    <row r="41" spans="1:11" ht="32" x14ac:dyDescent="0.2">
      <c r="A41" s="2" t="s">
        <v>272</v>
      </c>
      <c r="B41" s="3">
        <v>35612</v>
      </c>
      <c r="C41" s="2" t="s">
        <v>273</v>
      </c>
      <c r="D41" s="2" t="s">
        <v>274</v>
      </c>
      <c r="E41" s="2" t="s">
        <v>276</v>
      </c>
      <c r="F41" s="2" t="s">
        <v>27</v>
      </c>
      <c r="G41" s="2" t="s">
        <v>271</v>
      </c>
      <c r="H41" s="2" t="s">
        <v>18</v>
      </c>
      <c r="I41" s="2" t="s">
        <v>275</v>
      </c>
      <c r="J41" s="2" t="s">
        <v>20</v>
      </c>
      <c r="K41" s="2" t="s">
        <v>27</v>
      </c>
    </row>
    <row r="42" spans="1:11" ht="48" x14ac:dyDescent="0.2">
      <c r="A42" s="2" t="s">
        <v>278</v>
      </c>
      <c r="B42" s="3">
        <v>36892</v>
      </c>
      <c r="C42" s="2" t="s">
        <v>279</v>
      </c>
      <c r="D42" s="2" t="s">
        <v>280</v>
      </c>
      <c r="E42" s="2" t="s">
        <v>281</v>
      </c>
      <c r="F42" s="2" t="s">
        <v>283</v>
      </c>
      <c r="G42" s="2" t="s">
        <v>277</v>
      </c>
      <c r="H42" s="2" t="s">
        <v>18</v>
      </c>
      <c r="I42" s="2" t="s">
        <v>282</v>
      </c>
      <c r="J42" s="2" t="s">
        <v>20</v>
      </c>
      <c r="K42" s="2" t="s">
        <v>27</v>
      </c>
    </row>
    <row r="43" spans="1:11" ht="48" x14ac:dyDescent="0.2">
      <c r="A43" s="2" t="s">
        <v>285</v>
      </c>
      <c r="B43" s="3">
        <v>38930</v>
      </c>
      <c r="C43" s="2" t="s">
        <v>286</v>
      </c>
      <c r="D43" s="2" t="s">
        <v>287</v>
      </c>
      <c r="E43" s="2" t="s">
        <v>288</v>
      </c>
      <c r="F43" s="2" t="s">
        <v>290</v>
      </c>
      <c r="G43" s="2" t="s">
        <v>284</v>
      </c>
      <c r="H43" s="2" t="s">
        <v>18</v>
      </c>
      <c r="I43" s="2" t="s">
        <v>289</v>
      </c>
      <c r="J43" s="2" t="s">
        <v>20</v>
      </c>
      <c r="K43" s="2" t="s">
        <v>27</v>
      </c>
    </row>
    <row r="44" spans="1:11" ht="48" x14ac:dyDescent="0.2">
      <c r="A44" s="2" t="s">
        <v>292</v>
      </c>
      <c r="B44" s="3">
        <v>37956</v>
      </c>
      <c r="C44" s="2" t="s">
        <v>293</v>
      </c>
      <c r="D44" s="2" t="s">
        <v>294</v>
      </c>
      <c r="E44" s="2" t="s">
        <v>295</v>
      </c>
      <c r="F44" s="2" t="s">
        <v>27</v>
      </c>
      <c r="G44" s="2" t="s">
        <v>291</v>
      </c>
      <c r="H44" s="2" t="s">
        <v>18</v>
      </c>
      <c r="I44" s="2" t="s">
        <v>296</v>
      </c>
      <c r="J44" s="2" t="s">
        <v>20</v>
      </c>
      <c r="K44" s="2" t="s">
        <v>297</v>
      </c>
    </row>
    <row r="45" spans="1:11" ht="48" x14ac:dyDescent="0.2">
      <c r="A45" s="2" t="s">
        <v>299</v>
      </c>
      <c r="B45" s="3">
        <v>41699</v>
      </c>
      <c r="C45" s="2" t="s">
        <v>300</v>
      </c>
      <c r="D45" s="2" t="s">
        <v>301</v>
      </c>
      <c r="E45" s="2" t="s">
        <v>302</v>
      </c>
      <c r="F45" s="2" t="s">
        <v>61</v>
      </c>
      <c r="G45" s="2" t="s">
        <v>298</v>
      </c>
      <c r="H45" s="2" t="s">
        <v>18</v>
      </c>
      <c r="I45" s="2" t="s">
        <v>302</v>
      </c>
      <c r="J45" s="2" t="s">
        <v>20</v>
      </c>
      <c r="K45" s="2" t="s">
        <v>303</v>
      </c>
    </row>
    <row r="46" spans="1:11" ht="48" x14ac:dyDescent="0.2">
      <c r="A46" s="2" t="s">
        <v>305</v>
      </c>
      <c r="B46" s="3">
        <v>36678</v>
      </c>
      <c r="C46" s="2" t="s">
        <v>306</v>
      </c>
      <c r="D46" s="2" t="s">
        <v>307</v>
      </c>
      <c r="E46" s="2" t="s">
        <v>309</v>
      </c>
      <c r="F46" s="2" t="s">
        <v>27</v>
      </c>
      <c r="G46" s="2" t="s">
        <v>304</v>
      </c>
      <c r="H46" s="2" t="s">
        <v>18</v>
      </c>
      <c r="I46" s="2" t="s">
        <v>308</v>
      </c>
      <c r="J46" s="2" t="s">
        <v>20</v>
      </c>
      <c r="K46" s="2" t="s">
        <v>27</v>
      </c>
    </row>
    <row r="47" spans="1:11" ht="48" x14ac:dyDescent="0.2">
      <c r="A47" s="2" t="s">
        <v>311</v>
      </c>
      <c r="B47" s="3">
        <v>42125</v>
      </c>
      <c r="C47" s="2" t="s">
        <v>312</v>
      </c>
      <c r="D47" s="2" t="s">
        <v>313</v>
      </c>
      <c r="E47" s="2" t="s">
        <v>314</v>
      </c>
      <c r="F47" s="2" t="s">
        <v>264</v>
      </c>
      <c r="G47" s="2" t="s">
        <v>310</v>
      </c>
      <c r="H47" s="2" t="s">
        <v>18</v>
      </c>
      <c r="I47" s="2" t="s">
        <v>314</v>
      </c>
      <c r="J47" s="2" t="s">
        <v>20</v>
      </c>
      <c r="K47" s="2" t="s">
        <v>315</v>
      </c>
    </row>
    <row r="48" spans="1:11" ht="32" x14ac:dyDescent="0.2">
      <c r="A48" s="2" t="s">
        <v>317</v>
      </c>
      <c r="B48" s="3">
        <v>42614</v>
      </c>
      <c r="C48" s="2" t="s">
        <v>318</v>
      </c>
      <c r="D48" s="2" t="s">
        <v>319</v>
      </c>
      <c r="E48" s="2" t="s">
        <v>320</v>
      </c>
      <c r="F48" s="2" t="s">
        <v>27</v>
      </c>
      <c r="G48" s="2" t="s">
        <v>316</v>
      </c>
      <c r="H48" s="2" t="s">
        <v>321</v>
      </c>
      <c r="I48" s="2" t="s">
        <v>322</v>
      </c>
      <c r="J48" s="2" t="s">
        <v>20</v>
      </c>
      <c r="K48" s="2" t="s">
        <v>27</v>
      </c>
    </row>
    <row r="49" spans="1:11" ht="208" x14ac:dyDescent="0.2">
      <c r="A49" s="2" t="s">
        <v>324</v>
      </c>
      <c r="B49" s="3">
        <v>40422</v>
      </c>
      <c r="C49" s="2" t="s">
        <v>325</v>
      </c>
      <c r="D49" s="2" t="s">
        <v>326</v>
      </c>
      <c r="E49" s="2" t="s">
        <v>327</v>
      </c>
      <c r="F49" s="2" t="s">
        <v>330</v>
      </c>
      <c r="G49" s="2" t="s">
        <v>323</v>
      </c>
      <c r="H49" s="2" t="s">
        <v>329</v>
      </c>
      <c r="I49" s="2" t="s">
        <v>328</v>
      </c>
      <c r="J49" s="2" t="s">
        <v>20</v>
      </c>
      <c r="K49" s="2" t="s">
        <v>331</v>
      </c>
    </row>
    <row r="50" spans="1:11" ht="32" x14ac:dyDescent="0.2">
      <c r="A50" s="2" t="s">
        <v>333</v>
      </c>
      <c r="B50" s="3">
        <v>35247</v>
      </c>
      <c r="C50" s="2" t="s">
        <v>334</v>
      </c>
      <c r="D50" s="2" t="s">
        <v>335</v>
      </c>
      <c r="E50" s="2" t="s">
        <v>336</v>
      </c>
      <c r="F50" s="2" t="s">
        <v>27</v>
      </c>
      <c r="G50" s="2" t="s">
        <v>332</v>
      </c>
      <c r="H50" s="2" t="s">
        <v>18</v>
      </c>
      <c r="I50" s="2" t="s">
        <v>336</v>
      </c>
      <c r="J50" s="2" t="s">
        <v>20</v>
      </c>
      <c r="K50" s="2" t="s">
        <v>337</v>
      </c>
    </row>
    <row r="51" spans="1:11" ht="48" x14ac:dyDescent="0.2">
      <c r="A51" s="2" t="s">
        <v>339</v>
      </c>
      <c r="B51" s="3">
        <v>39539</v>
      </c>
      <c r="C51" s="2" t="s">
        <v>340</v>
      </c>
      <c r="D51" s="2" t="s">
        <v>341</v>
      </c>
      <c r="E51" s="2" t="s">
        <v>342</v>
      </c>
      <c r="F51" s="2" t="s">
        <v>27</v>
      </c>
      <c r="G51" s="2" t="s">
        <v>338</v>
      </c>
      <c r="H51" s="2" t="s">
        <v>18</v>
      </c>
      <c r="I51" s="2" t="s">
        <v>343</v>
      </c>
      <c r="J51" s="2" t="s">
        <v>20</v>
      </c>
      <c r="K51" s="2" t="s">
        <v>344</v>
      </c>
    </row>
    <row r="52" spans="1:11" x14ac:dyDescent="0.2">
      <c r="G52" s="1" t="s">
        <v>345</v>
      </c>
      <c r="H52" s="1">
        <f>COUNTIF(H1:H51, "*Employee*")</f>
        <v>31</v>
      </c>
      <c r="I52" s="2" t="s">
        <v>346</v>
      </c>
      <c r="J52" s="2">
        <f>COUNTIF(J1:J51, "*Yes*")</f>
        <v>0</v>
      </c>
    </row>
    <row r="53" spans="1:11" x14ac:dyDescent="0.2">
      <c r="G53" s="1" t="s">
        <v>347</v>
      </c>
      <c r="H53" s="1">
        <f>COUNTIF(H1:H51, "*National Lab*")</f>
        <v>13</v>
      </c>
      <c r="I53" s="2" t="s">
        <v>348</v>
      </c>
      <c r="J53" s="2">
        <f>COUNTIF(J1:J51, "Yes, National Lab")</f>
        <v>0</v>
      </c>
    </row>
    <row r="54" spans="1:11" ht="32" x14ac:dyDescent="0.2">
      <c r="G54" s="1" t="s">
        <v>349</v>
      </c>
      <c r="H54" s="1">
        <f>COUNTIF(H1:H51, "*Contractor*")</f>
        <v>6</v>
      </c>
    </row>
    <row r="55" spans="1:11" ht="32" x14ac:dyDescent="0.2">
      <c r="G55" s="1" t="s">
        <v>350</v>
      </c>
      <c r="H55" s="1">
        <f>COUNTIF(H1:H51, "False Positive; Search Rerun")</f>
        <v>1</v>
      </c>
    </row>
    <row r="56" spans="1:11" ht="32" x14ac:dyDescent="0.2">
      <c r="G56" s="1" t="s">
        <v>351</v>
      </c>
      <c r="H56" s="1">
        <f>COUNTIF(H1:H51, "False Positive")</f>
        <v>0</v>
      </c>
    </row>
    <row r="57" spans="1:11" ht="32" x14ac:dyDescent="0.2">
      <c r="G57" s="1" t="s">
        <v>352</v>
      </c>
      <c r="H57" s="1">
        <f>COUNTIF(H1:H51, "Unsure")</f>
        <v>0</v>
      </c>
    </row>
    <row r="58" spans="1:11" ht="32" x14ac:dyDescent="0.2">
      <c r="G58" s="2" t="s">
        <v>353</v>
      </c>
      <c r="H58" s="2">
        <f>COUNTIF(L1:L51, "*Couldn't*")</f>
        <v>0</v>
      </c>
    </row>
    <row r="59" spans="1:11" ht="32" x14ac:dyDescent="0.2">
      <c r="G59" s="2" t="s">
        <v>354</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2017-07-05T14:54:14Z</dcterms:created>
  <dcterms:modified xsi:type="dcterms:W3CDTF">2017-07-06T16:13:40Z</dcterms:modified>
</cp:coreProperties>
</file>