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Sutton/Documents/PublicResourceFellowship/AuditsbyAgency/ACEAudit/"/>
    </mc:Choice>
  </mc:AlternateContent>
  <bookViews>
    <workbookView xWindow="600" yWindow="540" windowWidth="24960" windowHeight="13460" tabRatio="500"/>
  </bookViews>
  <sheets>
    <sheet name="Sheet1" sheetId="1" r:id="rId1"/>
  </sheet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H59" i="1" l="1"/>
  <c r="H58" i="1"/>
  <c r="H57" i="1"/>
  <c r="H56" i="1"/>
  <c r="H55" i="1"/>
  <c r="H54" i="1"/>
  <c r="J53" i="1"/>
  <c r="H53" i="1"/>
  <c r="J52" i="1"/>
  <c r="H52" i="1"/>
</calcChain>
</file>

<file path=xl/sharedStrings.xml><?xml version="1.0" encoding="utf-8"?>
<sst xmlns="http://schemas.openxmlformats.org/spreadsheetml/2006/main" count="485" uniqueCount="356">
  <si>
    <t>Journal/ Conference</t>
  </si>
  <si>
    <t>Pub Date</t>
  </si>
  <si>
    <t>Title</t>
  </si>
  <si>
    <t>Author(s)</t>
  </si>
  <si>
    <t>Author Affiliation</t>
  </si>
  <si>
    <t>Copyright Assertion</t>
  </si>
  <si>
    <t>DOI</t>
  </si>
  <si>
    <t>Author categories</t>
  </si>
  <si>
    <t>Textual Evidence</t>
  </si>
  <si>
    <t>Work of Gov't Disclaimer</t>
  </si>
  <si>
    <t>Other Disclaimers</t>
  </si>
  <si>
    <t>Preparers Comments</t>
  </si>
  <si>
    <t>Ecotoxicology and Environmental Safety
Volume 74, Issue 3, March 2011, Pages 301-306</t>
  </si>
  <si>
    <t>Whole-body and body-part-specific bioconcentration of explosive compounds in sheepshead minnows</t>
  </si>
  <si>
    <t>Guilherme R.Lotufo</t>
  </si>
  <si>
    <t>U.S. Army Engineer Research and Development Center, 3909 Halls Ferry Road, Vicksburg, MS 39180, USA</t>
  </si>
  <si>
    <t>Employee</t>
  </si>
  <si>
    <t>10.1016/j.ecoenv.2010.07.039</t>
  </si>
  <si>
    <t>Published by Elsevier Inc</t>
  </si>
  <si>
    <t>No</t>
  </si>
  <si>
    <t>The US Navy’s Environmental Sustainability Development to Integration Program and the Environmental Quality Technology Research Program of the U.S. Army supported this research. Permission to publish this study was granted by the Chief of Naval Operations (N456) and the Chief of Engineers. The authors thank Daniel Farrar for high performance liquid chromatography analyses. We are grateful to Gunther Rosen, Alan Kennedy, and M. John Cullinane and Elizabeth Ferguson for their review of this manuscript.</t>
  </si>
  <si>
    <t>10.1002/9781118311172.ch5</t>
  </si>
  <si>
    <t>Book</t>
  </si>
  <si>
    <t>International Association of Sedimentologists Ser. : Sediments, Morphology and Sedimentary Processes on Continental Shelves : Advances in Technologies, Research and Applications (1)</t>
  </si>
  <si>
    <t>No Access</t>
  </si>
  <si>
    <t>10.1159/000361027</t>
  </si>
  <si>
    <t>Journal of Molecular Microbiology and Biotechnology; 172730 24.2 (Jun 2014): 114-9.</t>
  </si>
  <si>
    <t xml:space="preserve">
Biotransformation of Explosives by Reticulitermes flavipes-Associated Termite Endosymbionts</t>
  </si>
  <si>
    <t xml:space="preserve">1) Karl J. Indest, Hillary L. Eaton, Carina M. Jung, Caly B. Lounds </t>
  </si>
  <si>
    <t>1) US Army Engineer Research and Development Center, Environmental Laboratory, Vicksburg, Miss. , USA</t>
  </si>
  <si>
    <t>© 2014 S. Karger AG, Basel</t>
  </si>
  <si>
    <t xml:space="preserve"> This research was funded from the US Army Corps of Engineers Environmental Quality Research Program.
 Disclosure Statement: Views, opinions, and/or findings contained herein are those of the authors and should not be construed as an official Department of the Army position or decision unless so designated by other official documentation.
Reproduced with permission of the copyright owner. Further reproduction prohibited without permission.</t>
  </si>
  <si>
    <t>10.1002/etc.3732</t>
  </si>
  <si>
    <t>Environmental Toxicology and Chemistry, Vol. 9999, No. 9999, pp. 1–8, 2017</t>
  </si>
  <si>
    <t>AQUATIC TOXICITY OF PHOTO-DEGRADED INSENSITIVE MUNITION 101 (IMX-101) CONSTITUENTS</t>
  </si>
  <si>
    <t>ALAN J. KENNEDY,a AIMEE R. PODA,a NICOLAS L. MELBY,a LEE C. MOORES,b SHINITA M. JORDAN,a KURT A. GUST,a and ANTHONY J. BEDNAR,a</t>
  </si>
  <si>
    <t>a US Army Engineer Research and Development Center, Environmental Laboratory, Vicksburg, Mississippi, USA 
b HX5, Ft. Walton Beach, Florida, USA</t>
  </si>
  <si>
    <t xml:space="preserve">a US Army Engineer Research and Development Center, Environmental Laboratory, Vicksburg, Mississippi, USA </t>
  </si>
  <si>
    <t>Published 2017 SETAC</t>
  </si>
  <si>
    <t>The present study was funded by the Army Environmental Quality Technology Basic Research Program (US Army Engineer Research and Development Center, E. Ferguson, Technical Director). We appreciate constructive comments from 3 anonymous reviewers that improved clarity. Permission was granted by the Chief of Engineers to publish this information. The authors declare no conflict of interest.</t>
  </si>
  <si>
    <t>10.4319/lo.1970.15.2.0257</t>
  </si>
  <si>
    <t>Limnology and Oceanography
Vol. 15, No. 2 (Mar., 1970), pp. 257-272</t>
  </si>
  <si>
    <t>Some Features of Wind Waves in Lake Michigan</t>
  </si>
  <si>
    <t>Paul C. Liu</t>
  </si>
  <si>
    <t xml:space="preserve"> Great Lakes Research Center, U.S. Lake Survey, Army Corps of Engineers,  Detroit, Michigan 48226</t>
  </si>
  <si>
    <t>N/A</t>
  </si>
  <si>
    <t>10.1007/s00603-013-0440-5</t>
  </si>
  <si>
    <t>Rock Mechanics and Rock Engineering; Wien 47.1 (Jan 2014): 221-254.</t>
  </si>
  <si>
    <t>ISRM Suggested Method for Reporting Rock Laboratory Test Data in Electronic Format</t>
  </si>
  <si>
    <t>1) H. Zheng,  X.-T. Feng;
2) Z. Chen, Y. Wang;
3) J. A. Hudson</t>
  </si>
  <si>
    <t>1) State Key Laboratory of Geomechanics and Geotechnical Engineering, Institute of Rock and Soil Mechanics, Chinese Academy of Sciences, Wuhan 430071, Hubei, China;
2) China Institute for Water Resources and Hydropower Research, Beijing 100038, China;
3) Department of Earth Science and Engineering, Imperial College, London SW7 2AZ, UK</t>
  </si>
  <si>
    <t>False Positive</t>
  </si>
  <si>
    <t>10.1007/s11069-014-1524-6</t>
  </si>
  <si>
    <t>Natural Hazards
March 2015, Volume 76, Issue 2, pp 873–890</t>
  </si>
  <si>
    <t>GIS deterministic model-based 3D large-scale artificial slope stability analysis along a highway using a new slope unit division method</t>
  </si>
  <si>
    <t>Ning Jia 1
Yasuhiro Mitani 2
Mowen Xie 3
Jianxing Tong 1
Zhaohui Yang 4</t>
  </si>
  <si>
    <t>1. Institute of Foundation EngineeringChina Academy of Building ResearchBeijingChina
2. Department of Civil and Structural Engineering, Graduate School of EngineeringKyushu UniversityFukuokaJapan
3. School of Civil and Environmental EngineeringUniversity of Science and Technology BeijingBeijingChina
4. China Institute for Water Resources and Hydropower ResearchBeijingChina</t>
  </si>
  <si>
    <t>10.1061/(ASCE)1090-0241(2008)134:5(566)</t>
  </si>
  <si>
    <t>China Institute for Water Resources and Hydropower ResearchBeijingChina</t>
  </si>
  <si>
    <t xml:space="preserve"> China Institute for Water Resources and Hydropower Research, Beijing 100038, China;</t>
  </si>
  <si>
    <t>Journal of Geotechnical &amp; Geoenvironmental Engineering. May2008, Vol. 134 Issue 5, p566-582. 17p</t>
  </si>
  <si>
    <t>Geology of the New Orleans Area and the Canal Levee Failures.</t>
  </si>
  <si>
    <t>Joseph B. Dunbar1 and Louis D. Britsch III2</t>
  </si>
  <si>
    <t>1 Research Geologist, Geotechnical and Structures Laboratory, Engineer Research and Development Center, U.S. Army Corps ofEngineers, Vicksburg, MS 39180-6199. E-mail: Joseph.B.Dunbar@erdc.usace.army.mil 
2 Geologist, U.S. Army Corps of Engineers District, New Orleans, New Orleans, LA 70160. E-mail: Louis.D.Britsch@mvn02.usace. army.mil</t>
  </si>
  <si>
    <t>© ASCE</t>
  </si>
  <si>
    <t>Permission to publish was granted by the Director, Geotechnical and Structures Laboratory.</t>
  </si>
  <si>
    <t>10.1016/S0098-3004(03)00049-9</t>
  </si>
  <si>
    <t>Computers &amp; Geosciences
Volume 29, Issue 5, June 2003, Pages 569-575</t>
  </si>
  <si>
    <t>Computer programs for application of equations describing elastic and electromagnetic wave scattering from planar interfaces</t>
  </si>
  <si>
    <t>Erich D.Guy a, Stanley J.Radzevicius b, James P.Conroy b</t>
  </si>
  <si>
    <t>a US Army Corps of Engineers, Environmental &amp; Remediation Section, 502 Eighth Street, Huntington, WV 25701, USA
b ENSCO Inc., 5400 Port Royal Road, Springfield, VA 22151, USA</t>
  </si>
  <si>
    <t>a US Army Corps of Engineers, Environmental &amp; Remediation Section, 502 Eighth Street, Huntington, WV 25701, USA</t>
  </si>
  <si>
    <t>©  2003 Elsevier Science Ltd. All rights reserved.</t>
  </si>
  <si>
    <t>We thank Dr. Peter Shearer and an anonymous reviewer for constructive suggestions to improve this paper.</t>
  </si>
  <si>
    <t>10.2112/03-003.1</t>
  </si>
  <si>
    <t xml:space="preserve">Journal of Coastal Research: Volume 21, Issue 3: 522-534. 2005 </t>
  </si>
  <si>
    <t>Beach Profile Equilibrium and Patterns of Wave Decay and Energy Dissipation across the Surf Zone Elucidated in a Large-Scale Laboratory Experiment</t>
  </si>
  <si>
    <t>Ping Wang† and Nicholas C. Kraus‡</t>
  </si>
  <si>
    <t>† Department of Geology University of South Florida 4202 E. Fowler Ave. Tampa, FL 33620, U.S.A. pwang@chuma1.cas.usf.edu
‡ U.S. Army Engineer Research and Development Center Coastal and Hydraulics Laboratory 3909 Halls Ferry Road Vicksburg, MS 39180, U.S.A.</t>
  </si>
  <si>
    <t>‡ U.S. Army Engineer Research and Development Center Coastal and Hydraulics Laboratory 3909 Halls Ferry Road Vicksburg, MS 39180, U.S.A.</t>
  </si>
  <si>
    <t>The work of P. Wang was jointly funded by the Coastal Inlets Research Program (CIRP) administered at the U.S Army Engineer Research and Development Center and by the Louisiana Sea Grant College Program. The work of N.C. Kraus was conducted under the Inlet Geomorphology and Channel Evolution work unit of the CIRP. We appreciate critical reviews and helpful comments by Drs. Magnus Larson and Jane McKee Smith. Permission was granted by Headquarters, U.S. Army Corps of Engineers to publish this paper.</t>
  </si>
  <si>
    <t>10.1016/j.ecoenv.2010.02.006</t>
  </si>
  <si>
    <t>Ecotoxicology and Environmental Safety
Volume 73, Issue 7, October 2010, Pages 1653-1657</t>
  </si>
  <si>
    <t>Toxicity and bioconcentration evaluation of RDX and HMX using sheepshead minnows in water exposures</t>
  </si>
  <si>
    <t>1) Guilherme R. Lotufo, Alfreda B. Gibson, J. Leslie Yoo</t>
  </si>
  <si>
    <t>1) U.S. Army Engineer Research and Development Center, 3909 Halls Ferry Road, Vicksburg, MS 39180, USA</t>
  </si>
  <si>
    <t>Published by Elsevier Inc.</t>
  </si>
  <si>
    <t>The US Navy Environmental Sustainability Development to Integration Program and the Environmental Quality Technology Research Program of the U.S. Army supported this research. Permission to publish this study was granted by the Chief of Naval Operations (N456) and the Chief of Engineers. The authors thank Daniel Farrar for high performance liquid chromatography analyses. We are grateful to Robert George, Bill Wild, Gunther Rosen, Allan Kennedy, M. John Cullinane and Elizabeth Ferguson for their review of this manuscript. The U.S. Navy's Environmental Sustainability Development to Integration Program and the Installation Restoration Research Program of the U.S. Army Corps of Engineers supported this research.</t>
  </si>
  <si>
    <t>10.1109/HPCMP-UGC.2006.47</t>
  </si>
  <si>
    <t>HPCMP Users Group Conference, 2006</t>
  </si>
  <si>
    <t>Modeling Subsurface Phenomena for Tetrahedral Meshes</t>
  </si>
  <si>
    <t>1) Barry C. White, Owen J. Eslinger</t>
  </si>
  <si>
    <t>1) USACE Engineer Research and Development Center (ERDC), Information Technology Laboratory, Vicksburg, MS</t>
  </si>
  <si>
    <t>© 2006 IEEE</t>
  </si>
  <si>
    <t>Information and images for the Surf2Mesh section were provided by Amanda Hines of the Computational Science and Engineering Branch, Engineering and Informatic Systems Division, ITL. This work was supported in part by a grant of computer time from the DoD High Performance Computing Modernization Program at the US Army Engineer Research and Development Center, Major Shared Resource Center, Information Technology Laboratory (ITL), Vicksburg, MS</t>
  </si>
  <si>
    <t>10.1109/ICSMC.2011.6084198</t>
  </si>
  <si>
    <t>2011 IEEE International Conference on Systems, Man, and Cybernetics</t>
  </si>
  <si>
    <t xml:space="preserve"> 
A framework for the expansion of spatial features based on semantic footprints</t>
  </si>
  <si>
    <t>10.1016/S1474-7065(03)00037-8</t>
  </si>
  <si>
    <t>Physics and Chemistry of the Earth, Parts A/B/C
Volume 28, Issues 6–7, 2003, Pages 269-275</t>
  </si>
  <si>
    <t>The separation of flow pathways in a sandstone catchment of the Northern Black Forest using DOC and a nested Approach</t>
  </si>
  <si>
    <t>Markus C. Casper a, Holger N. Volkmann a, Guido Waldenmeyer b, Erich J. Plate a</t>
  </si>
  <si>
    <t>a Department of Hydrology, Institute for Water Resources Research and Rural Engineering (IWK), University of Karlsruhe (TH), Kaiserstr 12, D-76128 Karlsruhe, Germany 
b Mail€ander Geo Consult GmbH, P.O. Box 110946, D-76059 Karlsruhe, Germany</t>
  </si>
  <si>
    <t xml:space="preserve">a Department of Hydrology, Institute for Water Resources Research and Rural Engineering (IWK), University of Karlsruhe (TH), Kaiserstr 12, D-76128 Karlsruhe, Germany </t>
  </si>
  <si>
    <t>10.1016/j.jhazmat.2005.11.047</t>
  </si>
  <si>
    <t>Journal of Hazardous Materials
Volume 136, Issue 3, 25 August 2006, Pages 406-417</t>
  </si>
  <si>
    <t>The Fort Totten mercury pollution risk assessment: A case history</t>
  </si>
  <si>
    <t>1) David K. Goldblum, Andrew Rak, Mona D. Ponnapalli, Christopher J. Clayton</t>
  </si>
  <si>
    <t>1) US Army Corps of Engineers, Engineering Division, Hazardous Toxic and Radioactive Waste Branch,
10 South Howard Street, Baltimore, MD 21201, United States</t>
  </si>
  <si>
    <t xml:space="preserve"> Published by Elsevier B.V.</t>
  </si>
  <si>
    <t>10.1016/j.margeo.2004.05.020</t>
  </si>
  <si>
    <t>Marine Geology
Volume 211, Issues 3–4, 30 October 2004, Pages 215-255</t>
  </si>
  <si>
    <t>Sedimentology and morphodynamics of a barrier island shoreface related to engineering concerns, Outer Banks, NC, USA</t>
  </si>
  <si>
    <t>Robert K. Schwartz a, William A. Birkemeier b</t>
  </si>
  <si>
    <t>a Department of Geology, Allegheny College, 520 N. Main St., Meadville, PA 16335, USA 
b USACE Field Research Facility, 1261 Duck Road, Kitty Hawk, NC 27949, USA</t>
  </si>
  <si>
    <t>b USACE Field Research Facility, 1261 Duck Road, Kitty Hawk, NC 27949, USA</t>
  </si>
  <si>
    <t>© 2004 Elsevier B.V. All rights reserved</t>
  </si>
  <si>
    <t>This study represents a collaboration between the Department of Geology at Allegheny College and the Field Research Facility (FRF) of the US Army Engineer Research and Development Center's Coastal and Hydraulics Laboratory (CHL). Funding was provided by the CHL Coastal Sedimentation and Dredging Program under the Geologic Analysis of Shelf/Beach Sediment Exchange work unit (Contracts DACW39-93-009 and DACW39-98-M-0381). The data used for this study resulted from the combined efforts of the dedicated staff of the Field Research Facility, Allegheny College participants, in particular, D. Cooper, P. Etheridge, B. Henderson, and C. Rankin, and, especially, J. B. Smith (Dewberry and Davis; formerly of CHL) who served as the CHL co-supervisor and contract monitor. Permission was granted by the Chief of Engineers to publish this information.</t>
  </si>
  <si>
    <t>10.1007/s00284-005-0348-8</t>
  </si>
  <si>
    <t>Current Microbiology
August 2006, Volume 53, Issue 2, pp 129–134</t>
  </si>
  <si>
    <t>Hexahydro-1,3,5-Trinitro-1,3,5-Triazine (RDX) Serves as a Carbon and Energy Source for a Mixed Culture Under Anaerobic Conditions</t>
  </si>
  <si>
    <t>Neal R. Adrian 1
Clint M. Arnett 1</t>
  </si>
  <si>
    <t>1. Engineer Research &amp; Development CenterArmy Corps of Engineers, Construction Engineering Research LaboratoryChampaignUSA</t>
  </si>
  <si>
    <t>© Springer Science+Business Media, Inc. 2006</t>
  </si>
  <si>
    <t>We thank J. Davis for providing the uniformly labeled C-14 RDX and D. Felt for assistance with performing the RDX radiolabeled studies. This research was conducted at the Construction Engineering Research Laboratory for the US Army Engineer Research and Development Center. It has not been subjected to Army review and, therefore, does not necessarily reflect the views of the Army, and no official endorsement should be inferred.</t>
  </si>
  <si>
    <t>10.2489/jswc.65.4.92A</t>
  </si>
  <si>
    <t>Journal of soil and water conservation</t>
  </si>
  <si>
    <t xml:space="preserve"> 
Application and validation of a GIS-based stream bank stability tool for the Great Lakes region</t>
  </si>
  <si>
    <t>10.1016/j.talanta.2008.11.036</t>
  </si>
  <si>
    <t>Talanta
Volume 78, Issue 2, 30 April 2009, Pages 453-457</t>
  </si>
  <si>
    <t>Determination of vanadium by reaction cell inductively coupled plasma mass spectrometry</t>
  </si>
  <si>
    <t>A.J.Bednar</t>
  </si>
  <si>
    <t>U.S. Army Engineer Research and Development Center, Environmental Laboratory, 3909 Halls Ferry Rd., Vicksburg, MS 39180, United States</t>
  </si>
  <si>
    <t>Published by Elsevier B.V.</t>
  </si>
  <si>
    <t>The use of trade, product, or firm names in this report is for descriptive purposes only and does not imply endorsement by the U.S. Government. The tests described and the resulting data presented herein were obtained from research conducted under the Dredging Operations Technical Support Program of the United States Army Corps of Engineers by the USAERDC and in support of the New Orleans US Army Engineer District. Permission was granted by the Chief of Engineers to publish this information. The findings of this report are not to be construed as an official Department of the Army position unless so designated by other authorized documents. The author also thanks Frances Hill and Chris Griggs of the USACE for their editorial comments, and Robert Kirgan and Jeff Corbino of the USACE, and Charolett Hayes of SpecPro, Inc. for technical and sampling assistance.</t>
  </si>
  <si>
    <t>10.1007/s00244-016-0322-4</t>
  </si>
  <si>
    <t>Archives of Environmental Contamination and Toxicology
January 2017, Volume 72, Issue 1, pp 119–131</t>
  </si>
  <si>
    <t>Effects of Suspended Sediment on Early Life Stages of Smallmouth Bass (Micropterus dolomieu)</t>
  </si>
  <si>
    <t>Burton C. Suedel 1
Justin L. Wilkens 1
Alan J. Kennedy 1</t>
  </si>
  <si>
    <t>1. US Army Corps of Engineers, Engineer Research and Development CenterVicksburgUSA</t>
  </si>
  <si>
    <t>© Springer Science+Business Media New York (outside the USA) 2016</t>
  </si>
  <si>
    <t>We thank Reese Sparrow at the John D. Parker East Texas State Fish Hatchery and Steve Krueger at the Jake Wolf Memorial Fish Hatchery, Topeka, IL, and their staffs for their assistance in providing eggs. We thank Scott Pickard of the Buffalo District and Hal Harrington of the Detroit District Corps of Engineers for the coordination of sediment collection and their review of an earlier version of the paper, Jacob Stanley for the swimming behavior analyses, and Jack Grogan and Robert Boyd for expert technical assistance. This research was funded by the Corps of Engineers Buffalo District and the Dredging Operations and Environmental Research Program, Todd Bridges, Director. Permission was granted by the Chief of Engineers to publish this material.</t>
  </si>
  <si>
    <t>10.1007/s10669-014-9509-2</t>
  </si>
  <si>
    <t>Environment Systems and Decisions
September 2014, Volume 34, Issue 3, pp 425–442</t>
  </si>
  <si>
    <t>Uncovering lines of evidence hidden in complex problems: using conceptual models to inform ecosystem-based management of the Missouri River cottonwoods</t>
  </si>
  <si>
    <t>Kelly A. Burks-Copes 1
Gregory A. Kiker 2,3</t>
  </si>
  <si>
    <t>1. Environmental LaboratoryUS Army Engineer Research and Development CenterVicksburgUSA
2. Agricultural and Biological Engineering DepartmentUniversity of FloridaGainesvilleUSA
3. School of Mathematics, Statistics and Computer ScienceUniversity of KwaZulu-NatalDurbanSouth Africa</t>
  </si>
  <si>
    <t>1. Environmental LaboratoryUS Army Engineer Research and Development CenterVicksburgUSA</t>
  </si>
  <si>
    <t>© Springer Science+Business Media New York (outside the USA) 2014</t>
  </si>
  <si>
    <t>This work is part of an ongoing and much larger effort to develop basin-wide understanding of cottonwood forest structure, composition, and dynamics, and was funded in part by the USACE, and by the U.S. Army Engineer Research and Development Center’s (ERDC) System-Wide Water Research Program (SWWRP) under the Habitat-Based Ecological Response Models Work Unit (#141740). We thank the project’s stakeholders who actively participated in the development of this model and the framework’s application presented here, and we especially acknowledge core members of the study team including: Ms. Lisa Rabbe of the U.S. Army Corps of Engineers, Dr. Mark Dixon from the University of South Dakota, Dr. Robert Jacobson and Dr. Mike Scott from the USGS, Dr. Carter Johnson from South Dakota State University, Ms. Theresa Smydra from the NRCS, Mr. Tim Cowman of the Univ. of South Dakota’s Missouri River Institute, and Mr. Rich Pfingsten and Ms. Suzie Boltz of EA Engineering who contributed significantly to the development of the conceptual model. The generous contributions, advice and support of Dr. Edmond Russo, Dr. Todd Bridges, and Ms. Antisa Webb of the ERDC must also be acknowledged.</t>
  </si>
  <si>
    <t>10.1002/rra.1355</t>
  </si>
  <si>
    <t>River Research and Applications Volume 27, Issue 3 March 2011 Pages 269–282</t>
  </si>
  <si>
    <t>Linking a spatially explicit watershed model (SWAT) with an in-stream fish habitat model (PHABSIM): A case study of setting minimum flows and levels in a low gradient, sub-tropical river</t>
  </si>
  <si>
    <t>This work was funded through combined support from a grant from the USEPA-Office of Research and Development and the University of South Florida St. Petersburg's Center for Science and Policy in the Coastal Environment to Barnali Dixon and James Gore and a Southwest Water Management District contract to James Gore.</t>
  </si>
  <si>
    <t>A. F. CASPER,a B. DIXON,b J. EARLS,b and J. A. GORE,c</t>
  </si>
  <si>
    <t>a Aquatic Ecology and Invasive Species Branch, Environmental Laboratory, US Army Corps of Engineers—Engineer Research and Development Center, 3909 Halls Ferry Rd. Vicksburg, MS 39180-6199, USA 
b Geo-Spatial Analytics Laboratory, Environmental Science, Policy and Geography Program, University of South Florida St. Petersburg, 140 7th Ave. South, St. Petersburg FL 33701, USA
c Department of Biology and College of Natural and Health Sciences, University of Tampa, W. Kennedy Blvd. Tampa, FL 33606</t>
  </si>
  <si>
    <t xml:space="preserve">a Aquatic Ecology and Invasive Species Branch, Environmental Laboratory, US Army Corps of Engineers—Engineer Research and Development Center, 3909 Halls Ferry Rd. Vicksburg, MS 39180-6199, USA </t>
  </si>
  <si>
    <t>Copyright © 2010 John Wiley &amp; Sons, Ltd.</t>
  </si>
  <si>
    <t>10.1080/15320380802306669</t>
  </si>
  <si>
    <t xml:space="preserve">Soil &amp; Sediment Contamination. Sep/Oct2008, Vol. 17 Issue 5, p533-546. </t>
  </si>
  <si>
    <t>Explosive Residues from Low-Order Detonations of Heavy Artillery and Mortar Rounds.</t>
  </si>
  <si>
    <t>Pennington, Judith C. 1
Silverblatt, Bryan 2
Poe, Ken 2
Hayes, Charolett A. 3
Yost, Sally 3</t>
  </si>
  <si>
    <t>1 Environmental Laboratory, US Army Engineer Research and Development Center, Vicksburg, MS, USA
2 Naval Explosive Ordnance Disposal Technology Division, Indian Head, MD, USA
3 SpecPro, Inc., Huntsville, AL, USA</t>
  </si>
  <si>
    <t>1 Environmental Laboratory, US Army Engineer Research and Development Center, Vicksburg, MS, USA
2 Naval Explosive Ordnance Disposal Technology Division, Indian Head, MD, USA</t>
  </si>
  <si>
    <t>Copyright © Taylor &amp; Francis Group, LLC</t>
  </si>
  <si>
    <t>The use of trade, product, or firm names in this report is for descriptive purposes only and
does not imply endorsement by the U.S. Government. The research reported here was funded by the
Department of Defense Strategic Environmental Research and Development Program, Mr. Bradley
Smith, Executive Director, and Dr. Jeffrey Marqusee, Technical Director. These data have been
reported in annual reports to the sponsor and in poster format at the sponsor’s annual Symposium.</t>
  </si>
  <si>
    <t>10.1109/OCEANS.1976.1154228</t>
  </si>
  <si>
    <t xml:space="preserve"> 
OCEANS '76</t>
  </si>
  <si>
    <t>Research and Management of Ocean Disposal of Dredge Material in New England Waters</t>
  </si>
  <si>
    <t>10.1190/1.3340918</t>
  </si>
  <si>
    <t>Geophysics 75 (2)</t>
  </si>
  <si>
    <t>Comment on “Frequency-domain Green's functions for radar waves in heterogeneous 2.5D media” (K. J. Ellefsen, D. Croizé, A. T. Mazzella, and J. R. McKenna, 2009, GEOPHYSICS, 74, no. 2, J13–J22)</t>
  </si>
  <si>
    <t>Karl J. Ellefsen 2
Delphine Croizé 3
Aldo T. Mazzella 4
Jason R. McKenna 5</t>
  </si>
  <si>
    <t>2 U.S. Geological Survey, Denver, Colorado, U.S.A. E-mail: ellefsen@usgs.gov.
3 University of Oslo, Oslo, Norway. E-mail: delphine.croize@geo.uio.no.
4 U.S. Environmental ProtectionAgency, Las Vegas, Nevada, U.S.A. E-mail: mazzella.aldo@epa.gov.
5 U.S.Army Engineer Research &amp; Development Center, Vicksburg, Mississippi, U.S.A. E-mail: Jason.R.McKenna@usace.army.mil.</t>
  </si>
  <si>
    <t>2 U.S. Geological Survey, Denver, Colorado, U.S.A. E-mail: ellefsen@usgs.gov.
4 U.S. Environmental ProtectionAgency, Las Vegas, Nevada, U.S.A. E-mail: mazzella.aldo@epa.gov.
5 U.S.Army Engineer Research &amp; Development Center, Vicksburg, Mississippi, U.S.A. E-mail: Jason.R.McKenna@usace.army.mil.</t>
  </si>
  <si>
    <t>© 2010 Society of Exploration Geophysicists.All rights reserved.</t>
  </si>
  <si>
    <t>10.2462/09670513.917</t>
  </si>
  <si>
    <t xml:space="preserve"> 
Partitioning between aqueous and soil system components for soluble tungsten and lead species</t>
  </si>
  <si>
    <t>10.1109/TPAS.1981.316771</t>
  </si>
  <si>
    <t>IEEE Transactions on Power Apparatus and Systems ( Volume: PAS-100, Issue: 5, May 1981 )</t>
  </si>
  <si>
    <t>Pumped Storage Using Inclined-Axis Units at Trunman Dam</t>
  </si>
  <si>
    <t>1) Frank J. Chapuran ;  Donald J. Juett</t>
  </si>
  <si>
    <t>1) US Army Corps of Engineers</t>
  </si>
  <si>
    <t>© 1981 IEEE</t>
  </si>
  <si>
    <t>1) Raimundo F. Dos Santos, Chang-Tien Lu;
2) Arnold P. Boedihardjo</t>
  </si>
  <si>
    <t>1) Spatial Data Management Lab, Virginia Tech, Falls Church, USA;
2) US Army Corps of Engineers, Topographic Engineering Center, Alexandria, VA - USA</t>
  </si>
  <si>
    <t>2) US Army Corps of Engineers, Topographic Engineering Center, Alexandria, VA - USA</t>
  </si>
  <si>
    <t>©2011 IEEE</t>
  </si>
  <si>
    <t>10.2113/11.1.53</t>
  </si>
  <si>
    <t>Environmental &amp; Engineering Geoscience 11 (1)</t>
  </si>
  <si>
    <t>Use of Small-Scale Electro-osmotic Systems in Controlling Groundwater Movement Around Structures</t>
  </si>
  <si>
    <t>1) CHARLES A. WEISS, PHILIP G. MALONE, VINCENT F. HOCK, MICHAEL K. MCINERNEY, SEAN W. MOREFIELD</t>
  </si>
  <si>
    <t>1) USACE Engineer Research and Development Center, 3909 Halls Ferry Road, Vicksburg, MS 39180-6133</t>
  </si>
  <si>
    <t>Copyright © 2005 Geological Society of America</t>
  </si>
  <si>
    <t>This study of EOP systems was undertaken for the Directorate of Military Programs, Headquarters, U.S. Army Corps of Engineers under Project 40162784AT41, Work Unit CFM-A071. The authors acknowledge the assistance of Sondra Cooper, Ann VanBlaricum, and Orange Marshall at the USACE Engineer Research &amp; Development Center, Construction Engineering Research Laboratory, Vicksburg, MS.</t>
  </si>
  <si>
    <t>10.1016/S0926-9851(03)00055-7</t>
  </si>
  <si>
    <t>Journal of Applied Geophysics
Volume 54, Issues 1–2, November 2003, Pages 51-70</t>
  </si>
  <si>
    <t>High-resolution SH-wave seismic reflection investigations near a coal mine-related roadway collapse feature</t>
  </si>
  <si>
    <t>Erich D. Guy a, Richard C. Nolen-Hoeksema c, Jeffrey J. Daniels b, Thomas Lefchik d</t>
  </si>
  <si>
    <t>a U.S. Army Corps of Engineers, Environmental and Remediation Section, 502 Eighth Street, Huntington, WV 25701, USA 
b Department of Geological Sciences, The Ohio State University, Columbus, OH 43210, USA 
c Department of Civil and Environmental Engineering, University of Michigan, Ann Arbor, MI 48109-2125, USA 
d Federal Highway Administration, Columbus, OH 43215, USA</t>
  </si>
  <si>
    <t>a U.S. Army Corps of Engineers, Environmental and Remediation Section, 502 Eighth Street, Huntington, WV 25701, USA 
d Federal Highway Administration, Columbus, OH 43215, USA</t>
  </si>
  <si>
    <t>© 2003 Elsevier B.V. All rights reserved.</t>
  </si>
  <si>
    <t>The Federal Highway Administration and the Ohio Department of Transportation provided seismic reflection data acquisition funding. We thank John Clark (Bay Geophysical Associates), Zach Daniels (Soft Earth Associates), Robert Hinson (SeisTech), and Cam Walker (Walker Marine) for helping us acquire these data. Data were processed using ProMAX software, which was provided to the Department of Geological Sciences at The Ohio State University by the Landmark Graphics Corporation. The Ohio State University Graduate School provided the lead author with a Presidential Fellowship for data analysis. We thank Brent Curtiss, Department of Geological Sciences, The Ohio State University for technical assistance.</t>
  </si>
  <si>
    <t>10.1002/bbb.1569</t>
  </si>
  <si>
    <t>Biofuels, Bioprod. Bioref. (2015)</t>
  </si>
  <si>
    <t>1) Michael Tsang;
2) Cate Fox-Lent, Sean Wallace, Tim Welp, Matthew Bates, Igor Linkov</t>
  </si>
  <si>
    <t>1) US Army Engineer Research and Development Center, Concord, MA, USA and University of Bordeaux, France;
2) US Army Engineer Research and Development Center, Concord, MA, USA</t>
  </si>
  <si>
    <t>2) US Army Engineer Research and Development Center, Concord, MA, USA</t>
  </si>
  <si>
    <t>This article is a US Government work and is in the public domain in the USA.</t>
  </si>
  <si>
    <t>Yes</t>
  </si>
  <si>
    <t>The authors would like to acknowledge the funding provided by the US Army Corps of Engineers’ Dredging Operations and Environmental Research program for the research described herein. Th is article has been reviewed in accordance with the Agency’s peer and administrative review policies and approved for publication. Mention of trade names or commercial products does not constitute an endorsement or recommendation for use by the USACE. The research described in this paper does not reflect official views of USACE which lends no official endorsement.</t>
  </si>
  <si>
    <t>Land Contamination &amp; Reclamation, 17 (1)</t>
  </si>
  <si>
    <t>C. Griggs,1 S. Larson,1 J. Johnson,1 D. Felt,1 and C. Nestler,2</t>
  </si>
  <si>
    <t>1. Environmental Laboratory, U.S. Army Engineer Research and Development Center, 3909 Halls Ferry Road, Vicksburg, MS 39180, USA
2. Applied Research Associates, Inc., 119 Monument Place, Vicksburg, MS 39180, USA</t>
  </si>
  <si>
    <t>1. Environmental Laboratory, U.S. Army Engineer Research and Development Center, 3909 Halls Ferry Road, Vicksburg, MS 39180, USA</t>
  </si>
  <si>
    <t>We would like to thank Ms Michelle Thompson of (Applied Research Associates), and Ms Kimberly Powell (MC, Clinton, MS), for their technical support. The authors would also like to thank Mr Scott Waisner and Dr Anthony Bednar for editorial comments. Permission granted by the Chief of Engineers.</t>
  </si>
  <si>
    <t>G. Chase</t>
  </si>
  <si>
    <t>New England Division Army Corps of Engineers, Waltham, MA, USA</t>
  </si>
  <si>
    <t>1) Amanda G. Stone, Mark S. Riedel;
2) Travis Dahl, and James Selegean</t>
  </si>
  <si>
    <t xml:space="preserve">1) W.F. Baird and Associates, Ltd, Madison, Wisconsin;
2) Detroit District of the US Army Corps of Engineers, Detroit, Michigan. </t>
  </si>
  <si>
    <t xml:space="preserve">2) Detroit District of the US Army Corps of Engineers, Detroit, Michigan. </t>
  </si>
  <si>
    <t>Copyright © 2010 Soil and Water Conservation Society. All rights reserved</t>
  </si>
  <si>
    <t>Funding for the original research and development of these datasets and computational methods was provided by the Marcell Experimental Forest, Northern Research Station, USDA Forest Service, and the Agricultural Experiment Station, University of Minnesota. Funding for further development, testing, and programming of the CST was provided by the USACE Detroit District. The authors extend their gratitude to Dr. Elon Verry, research hydrologist emeritus for the US Forest Service Northern Research Station, Grand Rapids, Minnesota, and Dr. Ken Brooks, professor at the Department of Forest Resources, University of Minnesota, St. Paul, Minnesota, for ongoing support and encouragement.</t>
  </si>
  <si>
    <t>10.2113/11.1.61</t>
  </si>
  <si>
    <t>Austin Dam, Pennsylvania: The Sliding Failure of a Concrete Gravity Dam</t>
  </si>
  <si>
    <t>Life-cycle impacts of soybean and algae biodiesel: Case study of US marine vessels</t>
  </si>
  <si>
    <t>1) DANIEL F. MARTT;
2) ABDUL SHAKOOR;
3) BRIAN H. GREENE</t>
  </si>
  <si>
    <t>1) A.G.E.S., Inc., Southpointe Business Park, 4 Grandview Circle, Canonsburg, PA 15317;
2) Department of Geology, Kent State University, Kent, OH 44242;
3) U.S. Army Corps of Engineers, Geotechnical Branch, 1000 Liberty Avenue, Pittsburgh, PA 15222</t>
  </si>
  <si>
    <t>3) U.S. Army Corps of Engineers, Geotechnical Branch, 1000 Liberty Avenue, Pittsburgh, PA 15222</t>
  </si>
  <si>
    <t>10.1007/s002679900190</t>
  </si>
  <si>
    <t xml:space="preserve"> Environmental Management
April 1999, Volume 23, Issue 3, pp 333–345</t>
  </si>
  <si>
    <t>The Effect of Wetland Mitigation Banking on the Achievement of No-Net-Loss</t>
  </si>
  <si>
    <t>PHILLIP H.  BROWN 1
CHRISTOPHER L.  LANT 2</t>
  </si>
  <si>
    <t>1. U.S. Army Corps of Engineers St. Louis District, 1222 Spruce Street St. Louis, Missouri 63103, USA US
2. Department of Geography Southern Illinois University at Carbondale Carbondale, Illinois 62901-4514, USA US</t>
  </si>
  <si>
    <t>1. U.S. Army Corps of Engineers St. Louis District, 1222 Spruce Street St. Louis, Missouri 63103, USA US</t>
  </si>
  <si>
    <t>© 1999 Springer-Verlag New York Inc.</t>
  </si>
  <si>
    <t>10.1016/j.chemosphere.2011.02.035</t>
  </si>
  <si>
    <t>Chemosphere
Volume 83, Issue 7, May 2011, Pages 955-962</t>
  </si>
  <si>
    <t>Relationship of surface changes to metal leaching from tungsten composite shot exposed to three different soil types</t>
  </si>
  <si>
    <t>Deborah Felt a
Steven Larson a
Chris Griggs a
Catherine Nestler b
Michelle Wynter a</t>
  </si>
  <si>
    <t>a US Army Engineer Research and Development Center, 3909 Halls Ferry Road, Vicksburg, MS 39180, USA
b Applied Research Associates, Inc. 119 Monument Place, Vicksburg, MS 39180, USA</t>
  </si>
  <si>
    <t>a US Army Engineer Research and Development Center, 3909 Halls Ferry Road, Vicksburg, MS 39180, USA</t>
  </si>
  <si>
    <t xml:space="preserve"> Published by Elsevier Ltd.</t>
  </si>
  <si>
    <t>This work was funded by the Army Environmental Policy Institute. The sponsor did not assist with the actual research discussed in this article or the writing of this article</t>
  </si>
  <si>
    <t>10.3133/ds867</t>
  </si>
  <si>
    <t>Data Series Characterization of selected bed-sediment-bound organic and inorganic contaminants and toxicity, Barnegat Bay and major tributaries, New Jersey, 2012</t>
  </si>
  <si>
    <t>Romanok, Kristin M.</t>
  </si>
  <si>
    <t>10.1130/2014.4122(04)</t>
  </si>
  <si>
    <t>Military Geosciences in the Twenty-First Century From protection to projection: An overview of location considerations for U.S. military bases</t>
  </si>
  <si>
    <t>Balbach, Harold</t>
  </si>
  <si>
    <t>10.1016/j.jembe.2006.06.035</t>
  </si>
  <si>
    <t>Journal of Experimental Marine Biology and Ecology
Volume 337, Issue 2, 3 October 2006, Pages 205-214</t>
  </si>
  <si>
    <t>Endogenous rhythms and entrainment cues of larval activity in the horseshoe crab Limulus polyphemus</t>
  </si>
  <si>
    <t>Gretchen S. Ehlinger 1,*, Richard A. Tankersley 1</t>
  </si>
  <si>
    <t>1) Florida Institute of Technology, Department of Biological Sciences, 150 W. University Blvd., Melbourne, FL 32901, United States
* E-mail address: gretchen.s.ehlinger@saj02.usace.army.mil</t>
  </si>
  <si>
    <t>Unsure</t>
  </si>
  <si>
    <t>© 2006 Elsevier B.V. All rights reserved.</t>
  </si>
  <si>
    <t>This research is supported in part by National Park Service Grant No. CA518099049. We thank Dr. Mark Botton and the Haskin Shellfish Laboratory Cape Shore Facility for use of their facility and equipment and access to the study areas. Drs. M. Botton, M. Bush, E. Irlandi, and J. Lin provided valuable comments on earlier drafts of the manuscript. We are grateful to Drs. D. Carroll and J. Lin for use of laboratory equipment and laboratory space</t>
  </si>
  <si>
    <t>10.1007/s00128-006-0989-8</t>
  </si>
  <si>
    <t>Bulletin of Environmental Contamination and Toxicology
May 2006, Volume 76, Issue 5, pp 791–798</t>
  </si>
  <si>
    <t>Bioavailability of Polycyclic Aromatic Hydrocarbons (PAHs) from Surficial Lake Erie Sediments</t>
  </si>
  <si>
    <t>S. W. Pickard 1
J. U. Clarke 2
G. R. Lotufo 2</t>
  </si>
  <si>
    <t>1. U. S. Army Corps of EngineersBuffalo
2. U. S. Army Engineer Research and Development CenterVicksburg</t>
  </si>
  <si>
    <t>© 2006 Springer Science+Business Media, Inc.</t>
  </si>
  <si>
    <t>10.2112/SI59-011.1</t>
  </si>
  <si>
    <t xml:space="preserve">Journal of Coastal Research: Special Issue 59 - Proceedings, Symposium to Honor Dr. Nicholas Kraus </t>
  </si>
  <si>
    <t>Monitoring Incipient Breaching at an Artificial Inlet: Georgica Pond, New York</t>
  </si>
  <si>
    <t xml:space="preserve">Henry J. Bokuniewicz †
Nicholas C. Kraus ‡
Sophie Munger ‡
Michael Slattery † 
Ruth Coffey† </t>
  </si>
  <si>
    <t xml:space="preserve">† Stony Brook University, School of Marine and Atmospheric Sciences, Stony Brook University, Stony Brook, NY 11794-5000, USA;
‡ U.S. Army Engineer Research and Development Center, Coastal &amp; Hydraulics Laboratory 3909 Halls Ferry Road, Vicksburg, MS 39180-6199, USA </t>
  </si>
  <si>
    <t xml:space="preserve">‡ U.S. Army Engineer Research and Development Center, Coastal &amp; Hydraulics Laboratory 3909 Halls Ferry Road, Vicksburg, MS 39180-6199, USA </t>
  </si>
  <si>
    <t xml:space="preserve">© Coastal Education &amp; Research Foundation 2011 </t>
  </si>
  <si>
    <t>This project was done with the cooperation of Diane McNally, Clerk, and the Trustees of the Town of East Hampton as well as with assistance of Larry Penny, Department of Natural Resources, Town of East Hampton. We were aided in the field work by Dr. Frank S. Buonaiuto and Michael J. Morgan, U.S. Army Corps of Engineers, New York District; Dr. Charlie Flagg and Zak Duval from Stony Brook University; Tim Miller of George Walbridge Surveyors PC, East Hampton, NY; Rory MacNish from Cornell Cooperative Extension; and Henry Feldman and Dan Hoffman, Stony Brook University. Chris Schubert of the U. S. Geological Survey maintains the Georgica Pond tide gauge. Aerial photography was taken by Aram Terchunian of First Coastal Corporation. This work was supported by the Coastal Inlets Research Program of the U.S. Army Corps of Engineers (USACE). Permission was granted by HQ, USACE, to publish this information.</t>
  </si>
  <si>
    <t>10.1021/es8010783</t>
  </si>
  <si>
    <t>Environ. Sci. Technol., 2008, 42 (16), pp 6250–6256</t>
  </si>
  <si>
    <t>Gene Expression Profiling in Daphnia magna Part I: Concentration-Dependent Profiles Provide Support for the No Observed Transcriptional Effect Level</t>
  </si>
  <si>
    <t>Helen C. Poynton‡†, Alexandre V. Loguinov†, Julia R. Varshavsky†, Sarah Chan†, Edward J. Perkins§ and Chris D. Vulpe†</t>
  </si>
  <si>
    <t xml:space="preserve"> † University of California, Berkeley., 
‡ Present address: Molecular Indicator Research Branch, U.S. EPA, 26 W. Martin Luther King Dr., Cincinnati, Ohio 45268., 
§ United States Army Engineer Research and Development Center.</t>
  </si>
  <si>
    <t>§ United States Army Engineer Research and Development Center.</t>
  </si>
  <si>
    <t>Copyright © 2008 American Chemical Society</t>
  </si>
  <si>
    <t>This research was supported by the U.S. EPA STAR fellowship (FP-91644201-0), and grants from the National Science Foundation (BES-0504603) and U.S. Army Engineer Research and Development Center (BAA053799). This work benefits from and contributes to the Daphnia Genomics Consortium. Permission was granted by the Chief of Engineers to publish this information.</t>
  </si>
  <si>
    <t>10.1080/10588330390246206</t>
  </si>
  <si>
    <t>Soil and Sediment Contamination: An International Journal 
Volume 12, 2003 - Issue 5</t>
  </si>
  <si>
    <t>Sampling for Explosives-Residues at Fort Greely, Alaska</t>
  </si>
  <si>
    <t>10.1080/14634980490479714</t>
  </si>
  <si>
    <t>Aquatic Ecosystem Health &amp; Management. Sep2004, Vol. 7 Issue 3, p415-424. 10p.</t>
  </si>
  <si>
    <t>Evaluation of a real-time Taqman¯PCR method for assessment of pathogenic coliform contamination in sediment: A risk-based approach.</t>
  </si>
  <si>
    <t>Indest, K. J. 1 
Betts, K. 2
Furey, J. S. 3
Fredrickson, H. L. 1
Hinton, V. R. 1</t>
  </si>
  <si>
    <t>1 U.S. Army Engineer Research and Development Center, Waterways Experiment Station, 3909 Halls Ferry Road, Vicksburg, Mississippi, 39180.
2 ASI Analytical Services, Inc., 555 Sparkman Drive, Huntsville, Alabama 35816.
3 Dyncorp, 3530 Manor Drive, Vicktburg, Mississippi, 39180.</t>
  </si>
  <si>
    <t>1 U.S. Army Engineer Research and Development Center, Waterways Experiment Station, 3909 Halls Ferry Road, Vicksburg, Mississippi, 39180.</t>
  </si>
  <si>
    <t>Copyright © 2004 AEHMS.</t>
  </si>
  <si>
    <t>This work was funded by the Long-term Effects of Dredging Operations (LEDO) program at the U.S. Army Engineer Research and Development Center (ERDC). Permission was granted by the Chief of Engineers to publish this information.</t>
  </si>
  <si>
    <t>10.1029/2008WR006815</t>
  </si>
  <si>
    <t>WATER RESOURCES RESEARCH, VOL. 44,</t>
  </si>
  <si>
    <t>A method for computing infiltration and redistribution
in a discretized moisture content domain</t>
  </si>
  <si>
    <t>Cary A. Talbot1 and Fred L. Ogden2</t>
  </si>
  <si>
    <t>1 Coastal and Hydraulics Laboratory, US Army Engineer Research and Development Center, Vicksburg, Mississippi, USA. 
2 Department of Civil and Architectural Engineering, University of Wyoming, Laramie, Wyoming, USA.</t>
  </si>
  <si>
    <t xml:space="preserve">1 Coastal and Hydraulics Laboratory, US Army Engineer Research and Development Center, Vicksburg, Mississippi, USA. </t>
  </si>
  <si>
    <t>Copyright 2008 by the American Geophysical Union.</t>
  </si>
  <si>
    <t>The authors gratefully acknowledge the assistance of Dani Or and Stacy Howington for their insight and comments in the development of this method and paper. They also wish to thank Walter Rawls for graciously providing a copy of his out-of-print report containing valuable infiltration data and Jirka Simunek for providing guidance on the appropriate usage of Hydrus-1D for the tests described in this paper and useful comments on the manuscript. They also wish to thank Tammo Steenhuis and two anonymous reviewers for their constructive comments. Tests described and the resulting data presented herein, unless otherwise noted, were obtained from research conducted under the sponsorship of the US Army Corps of Engineers System-Wide Water Resources Program by the US Army Engineer Research and Development Center. Research efforts on the part of the second author were supported in part by the U.S. Army Research Office through DEPSCoR Grant W911NF-07-1-0389. Permission was granted by the Chief of Engineers to publish this information.</t>
  </si>
  <si>
    <t>10.1080/15275920590913912</t>
  </si>
  <si>
    <t>Environmental Forensics. Mar2005, Vol. 6 Issue 1, p45-55. 11p.</t>
  </si>
  <si>
    <t>Representative Sampling for Energetic Compounds at Military Training Ranges.</t>
  </si>
  <si>
    <t>Jenkins, Thomas F. 1 
Hewitt, Alan D. 1
Walsh, Marianne E. 1
Ranney, Thomas A. 2
Ramsey, Charles A 3
Grant, ClarenceL. 4
Bjella, Kevin L. 1</t>
  </si>
  <si>
    <t>1 U.S. Army Engineer Research and Development Center, Cold Regions Research and Engineering Laboratory, Hanover, NH, USA
2 Science and Technology Corporation, Hanover, NH, USA
3 EnviroStat Fort Collins, CO, USA
4 Chemistry Department, University of New Hampshire, Durham, NH, USA</t>
  </si>
  <si>
    <t>1 U.S. Army Engineer Research and Development Center, Cold Regions Research and Engineering Laboratory, Hanover, NH, USA</t>
  </si>
  <si>
    <t>Copyright  © Taylor &amp; Francis Inc.</t>
  </si>
  <si>
    <t>The authors would like to acknowledge that funding of the research that led to this article was received from the Strategic Environmental Research and Development Program (SERDP), Mr. Bradley Smith, Executive Director, and Dr. Jeffrey Marqusee, Technical Director. Dr. Judith C. Pennington, the U.S. Army Engineer Research and Development Center (ERDC), Environmental Laboratory (EL), Vicksburg, Mississippi, was the Principal Investigator for Project CP1155. Additional funding was received from U.S. Army Corps of Engineers program “Characterization, Evaluation, and Remediation of Distributed Source Compounds (UXO-C) on Army Ranges.” The Technical Director and Program Manager for this work is Dr. John M. Cullinane, U.S. Army Engineer Research and Development Center, Environmental Laboratory, Vicksburg, Mississippi.</t>
  </si>
  <si>
    <t>10.1111/j.1439-0426.2011.01707.x</t>
  </si>
  <si>
    <t>J. Appl. Ichthyol. 27 (2011), 226–230</t>
  </si>
  <si>
    <t>Critical swimming speeds of adult shovelnose sturgeon in rectilinear and boundarylayer flow</t>
  </si>
  <si>
    <t>1)  J. J. Hoover, J. Collins, K. A. Boysen, A. W. Katzenmeyer and K. J. Killgore</t>
  </si>
  <si>
    <t>1) Environmental Laboratory, US Army Engineer Research and Development Center, Vicksburg, MS, USA</t>
  </si>
  <si>
    <t>© 2011 Blackwell Verlag, Berlin</t>
  </si>
  <si>
    <t>Funding was provided by the US Army Corps of Engineers Mississippi Valley Division Dredging Operations and Environmental Research program. Assistance in the field was provided by W.E. Lancaster, S. G. George, and B. R. Lewis. Manuscript was reviewed by S. R. Adams. Permission to publish was provided by the Chief of Engineers.</t>
  </si>
  <si>
    <t>10.1109/OCEANS.1989.586832</t>
  </si>
  <si>
    <t>OCEANS '89. Proceedings</t>
  </si>
  <si>
    <t>Puget Sound Dredged Disposal Analysis: Lessons Learned</t>
  </si>
  <si>
    <t>F.J. Urabeck</t>
  </si>
  <si>
    <t>U.S. Army Corps of Engineers</t>
  </si>
  <si>
    <t>10.1007/s10669-015-9575-0</t>
  </si>
  <si>
    <t>Environment Systems and Decisions
December 2015, Volume 35, Issue 4, pp 511–520</t>
  </si>
  <si>
    <t>Assessing cumulative effects of multiple activities in New England watersheds</t>
  </si>
  <si>
    <t>Christy M. Foran 1,3
Michael J. Narcisi 2
Amelia C. Bourne 2
Igor Linkov 1</t>
  </si>
  <si>
    <t>1.Environmental Laboratory, Risk and Decision SciencesU.S. Army Engineer Research and Development CenterVicksburgUSA
2.New England DistrictU.S. Army Corps of EngineersConcordUSA
3.ERDC Environmental LaboratoryConcordUSA</t>
  </si>
  <si>
    <t>©  Springer Science+Business Media New York (outside the USA) 2015</t>
  </si>
  <si>
    <t>This study was funded by the USACE, and permission was granted by USACE to publish this material. Permission was granted by the Chief of Engineers to publish this information. We would like to thank Ryan Knox and Cathy Kashanski (State of Vermont), John Kiddon (USEPA), Patricia Toccalino (USGS) for direct access to the data they have collected for national assessments. The authors would like to thank three reviewers whose comments contributed to the improvement of this manuscript. The views and opinions expressed in this paper are those of the individual authors and not those of the US Army Corps of Engineers, US Army Engineer Research and Development Center, or other sponsor organizations.</t>
  </si>
  <si>
    <t>10.1002/rra.3003</t>
  </si>
  <si>
    <t>River Res. Applic. 32: 1819–1823 (2016)</t>
  </si>
  <si>
    <t>AGE-0 SHOVELNOSE STURGEON PREY CONSUMPTION IN THE LOWER MISSOURI RIVER</t>
  </si>
  <si>
    <t>N. J. C. GOSCH a
M. L. MILLER a
T. R. GEMEINHARDT a
T. A. STARKS b
A. P. CIVIELLO b
J. M. LONG c 
J. L. BONNEAU d</t>
  </si>
  <si>
    <t>\</t>
  </si>
  <si>
    <t>a U.S. Army Corps of Engineers, Kansas City, Missouri, USA 
b Department of Natural Resources Ecology and Management, Oklahoma State University, Stillwater, Oklahoma, USA 
c U.S. Geological Survey, Oklahoma Cooperative Fish and Wildlife Research Unit, Department of Natural Resources Ecology and Management, Oklahoma State University, Stillwater, Oklahoma, USA 
d U.S. Army Corps of Engineers, Yankton, South Dakota, USA</t>
  </si>
  <si>
    <t>a U.S. Army Corps of Engineers, Kansas City, Missouri, USA 
d U.S. Army Corps of Engineers, Yankton, South Dakota, USA</t>
  </si>
  <si>
    <t>© 2016 The Authors.</t>
  </si>
  <si>
    <t>This is an open access article under the terms of the Creative Commons Attribution-NonCommercial-NoDerivs License, which permits use and distribution in any medium, provided the original work is properly cited, the use is non-commercial and no modifications or adaptations are made.
Steven Chipps provided valuable comments on an earlier draft of this manuscript. We thank Kevin Montemayor as well as numerous other U.S. Army Corps of Engineers staff for field assistance. This study was funded by the U.S. Army Corps of Engineers Kansas City District through the United States Geological Survey (Cooperative Agreement Number G12AC20430). The Oklahoma Cooperative Fish and Wildlife Research Unit is jointly supported by the U.S. Geological Survey, Oklahoma State University, the Oklahoma Department of Wildlife Conservation, the Wildlife Management Institute and the U.S. Fish and Wildlife Service. The contents of this report are not to be used for advertising, publication, or promotional purposes. Reference to trade names does not imply endorsement by the U.S. Government. All product names and trademarks cited are the property of their respective owners. The findings of this report are not to be construed as an official Department of Army position unless so designated by other authorized documents.</t>
  </si>
  <si>
    <t>10.1080/03067310802627247</t>
  </si>
  <si>
    <t>International journal of environmental analytical chemistry</t>
  </si>
  <si>
    <t>Evaluating ‘goodness-of-fit’ for linear instrument calibrations through the origin</t>
  </si>
  <si>
    <t>10.1043/0277-5212(2004)024&lt;0406:PDPFAF&gt;2.0.CO;2</t>
  </si>
  <si>
    <t>Couldn't Locate</t>
  </si>
  <si>
    <t>10.3133/ds914</t>
  </si>
  <si>
    <t>USGS Numbered Series</t>
  </si>
  <si>
    <t>Bathymetry of the Wilderness breach at Fire Island, New York</t>
  </si>
  <si>
    <t>Andrew T. Brownell,1 Cheryl J. Hapke,1 Nicholas J. Spore,2 and Jesse E. McNinch2</t>
  </si>
  <si>
    <t>1 U.S. Geological Survey
2 U.S. Army Corps of Engineers</t>
  </si>
  <si>
    <t>Funding for this project was provided by the U.S. Geological Survey (USGS) Coastal and Marine Geology Program (http://marine.usgs.gov/). Owen Brenner provided valuable field assistance during the survey. The authors are grateful to Chris Soller, Mike Bilecki, and Jordan Raphael with the National Park Service, Fire Island National Seashore (http://www.nps.gov/fiis/), who provided permitting, access, and assistance with field logistics.</t>
  </si>
  <si>
    <t>Number of Federal Employee Authors:</t>
  </si>
  <si>
    <t>Number of total works with works of govt disclaimers:</t>
  </si>
  <si>
    <t>Number of National Lab Authors:</t>
  </si>
  <si>
    <t>Number of works with works of govt disclaimers from national labs:</t>
  </si>
  <si>
    <t>Number of Contractor (Non Natl Lab) Authors:</t>
  </si>
  <si>
    <t>Number of False Positives that have had searches rerun:</t>
  </si>
  <si>
    <t>Number of False Positives that have not had searches rerun:</t>
  </si>
  <si>
    <t>Number of works with unclear authorship:</t>
  </si>
  <si>
    <t>Number of works that could not be located:</t>
  </si>
  <si>
    <t>Number of works that UNC does not provide access to:</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</si>
</sst>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2"/>
      <color theme="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9">
    <xf numFmtId="0" fontId="0" fillId="0" borderId="0" xfId="0"/>
    <xf numFmtId="0" fontId="0" fillId="0" borderId="0" xfId="0" applyFont="1" applyAlignment="1">
      <alignment wrapText="1"/>
    </xf>
    <xf numFmtId="0" fontId="0" fillId="0" borderId="0" xfId="0" applyAlignment="1">
      <alignment wrapText="1"/>
    </xf>
    <xf numFmtId="17" fontId="0" fillId="0" borderId="0" xfId="0" applyNumberFormat="1" applyAlignment="1">
      <alignment wrapText="1"/>
    </xf>
    <xf numFmtId="0" fontId="0" fillId="2" borderId="0" xfId="0" applyFill="1" applyAlignment="1">
      <alignment wrapText="1"/>
    </xf>
    <xf numFmtId="17" fontId="0" fillId="2" borderId="0" xfId="0" applyNumberFormat="1" applyFill="1" applyAlignment="1">
      <alignment wrapText="1"/>
    </xf>
    <xf numFmtId="0" fontId="0" fillId="0" borderId="0" xfId="0" quotePrefix="1" applyAlignment="1">
      <alignment wrapText="1"/>
    </xf>
    <xf numFmtId="0" fontId="0" fillId="0" borderId="0" xfId="0" applyFill="1" applyAlignment="1">
      <alignment wrapText="1"/>
    </xf>
    <xf numFmtId="17" fontId="0" fillId="0" borderId="0" xfId="0" applyNumberFormat="1" applyFill="1" applyAlignment="1">
      <alignment wrapText="1"/>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tabSelected="1" topLeftCell="F49" workbookViewId="0">
      <selection activeCell="J60" sqref="J60"/>
    </sheetView>
  </sheetViews>
  <sheetFormatPr baseColWidth="10" defaultRowHeight="16" x14ac:dyDescent="0.2"/>
  <cols>
    <col min="1" max="1" width="45" style="2" customWidth="1"/>
    <col min="2" max="2" width="11.33203125" style="2" customWidth="1"/>
    <col min="3" max="3" width="58.5" style="2" customWidth="1"/>
    <col min="4" max="4" width="75" style="2" customWidth="1"/>
    <col min="5" max="5" width="93" style="2" customWidth="1"/>
    <col min="6" max="6" width="33.1640625" style="2" customWidth="1"/>
    <col min="7" max="7" width="32.83203125" style="2" customWidth="1"/>
    <col min="8" max="8" width="28.1640625" style="2" customWidth="1"/>
    <col min="9" max="9" width="99" style="2" customWidth="1"/>
    <col min="10" max="10" width="10.83203125" style="2"/>
    <col min="11" max="11" width="103.6640625" style="2" customWidth="1"/>
    <col min="12" max="16384" width="10.83203125" style="2"/>
  </cols>
  <sheetData>
    <row r="1" spans="1:12" s="1" customFormat="1" ht="48" x14ac:dyDescent="0.2">
      <c r="A1" s="1" t="s">
        <v>0</v>
      </c>
      <c r="B1" s="1" t="s">
        <v>1</v>
      </c>
      <c r="C1" s="1" t="s">
        <v>2</v>
      </c>
      <c r="D1" s="1" t="s">
        <v>3</v>
      </c>
      <c r="E1" s="1" t="s">
        <v>4</v>
      </c>
      <c r="F1" s="1" t="s">
        <v>5</v>
      </c>
      <c r="G1" s="1" t="s">
        <v>6</v>
      </c>
      <c r="H1" s="1" t="s">
        <v>7</v>
      </c>
      <c r="I1" s="1" t="s">
        <v>8</v>
      </c>
      <c r="J1" s="1" t="s">
        <v>9</v>
      </c>
      <c r="K1" s="1" t="s">
        <v>10</v>
      </c>
      <c r="L1" s="1" t="s">
        <v>11</v>
      </c>
    </row>
    <row r="2" spans="1:12" ht="80" x14ac:dyDescent="0.2">
      <c r="A2" s="2" t="s">
        <v>12</v>
      </c>
      <c r="B2" s="3">
        <v>40603</v>
      </c>
      <c r="C2" s="2" t="s">
        <v>13</v>
      </c>
      <c r="D2" s="2" t="s">
        <v>14</v>
      </c>
      <c r="E2" s="2" t="s">
        <v>15</v>
      </c>
      <c r="F2" s="2" t="s">
        <v>18</v>
      </c>
      <c r="G2" s="2" t="s">
        <v>17</v>
      </c>
      <c r="H2" s="2" t="s">
        <v>16</v>
      </c>
      <c r="I2" s="2" t="s">
        <v>15</v>
      </c>
      <c r="J2" s="2" t="s">
        <v>19</v>
      </c>
      <c r="K2" s="2" t="s">
        <v>20</v>
      </c>
    </row>
    <row r="3" spans="1:12" s="4" customFormat="1" ht="48" x14ac:dyDescent="0.2">
      <c r="A3" s="4" t="s">
        <v>22</v>
      </c>
      <c r="B3" s="5">
        <v>40909</v>
      </c>
      <c r="C3" s="4" t="s">
        <v>23</v>
      </c>
      <c r="G3" s="4" t="s">
        <v>21</v>
      </c>
      <c r="H3" s="4" t="s">
        <v>24</v>
      </c>
    </row>
    <row r="4" spans="1:12" ht="64" x14ac:dyDescent="0.2">
      <c r="A4" s="2" t="s">
        <v>26</v>
      </c>
      <c r="B4" s="3">
        <v>41791</v>
      </c>
      <c r="C4" s="2" t="s">
        <v>27</v>
      </c>
      <c r="D4" s="2" t="s">
        <v>28</v>
      </c>
      <c r="E4" s="2" t="s">
        <v>29</v>
      </c>
      <c r="F4" s="2" t="s">
        <v>30</v>
      </c>
      <c r="G4" s="2" t="s">
        <v>25</v>
      </c>
      <c r="H4" s="2" t="s">
        <v>16</v>
      </c>
      <c r="I4" s="2" t="s">
        <v>29</v>
      </c>
      <c r="J4" s="2" t="s">
        <v>19</v>
      </c>
      <c r="K4" s="2" t="s">
        <v>31</v>
      </c>
    </row>
    <row r="5" spans="1:12" ht="64" x14ac:dyDescent="0.2">
      <c r="A5" s="2" t="s">
        <v>33</v>
      </c>
      <c r="B5" s="2">
        <v>2017</v>
      </c>
      <c r="C5" s="2" t="s">
        <v>34</v>
      </c>
      <c r="D5" s="2" t="s">
        <v>35</v>
      </c>
      <c r="E5" s="2" t="s">
        <v>36</v>
      </c>
      <c r="F5" s="2" t="s">
        <v>38</v>
      </c>
      <c r="G5" s="2" t="s">
        <v>32</v>
      </c>
      <c r="H5" s="2" t="s">
        <v>16</v>
      </c>
      <c r="I5" s="2" t="s">
        <v>37</v>
      </c>
      <c r="J5" s="2" t="s">
        <v>19</v>
      </c>
      <c r="K5" s="2" t="s">
        <v>39</v>
      </c>
    </row>
    <row r="6" spans="1:12" ht="32" x14ac:dyDescent="0.2">
      <c r="A6" s="2" t="s">
        <v>41</v>
      </c>
      <c r="B6" s="3">
        <v>25628</v>
      </c>
      <c r="C6" s="2" t="s">
        <v>42</v>
      </c>
      <c r="D6" s="2" t="s">
        <v>43</v>
      </c>
      <c r="E6" s="2" t="s">
        <v>44</v>
      </c>
      <c r="F6" s="2" t="s">
        <v>45</v>
      </c>
      <c r="G6" s="2" t="s">
        <v>40</v>
      </c>
      <c r="H6" s="2" t="s">
        <v>16</v>
      </c>
      <c r="I6" s="2" t="s">
        <v>44</v>
      </c>
      <c r="J6" s="2" t="s">
        <v>19</v>
      </c>
      <c r="K6" s="2" t="s">
        <v>45</v>
      </c>
    </row>
    <row r="7" spans="1:12" ht="64" x14ac:dyDescent="0.2">
      <c r="A7" s="2" t="s">
        <v>47</v>
      </c>
      <c r="B7" s="3">
        <v>41640</v>
      </c>
      <c r="C7" s="2" t="s">
        <v>48</v>
      </c>
      <c r="D7" s="2" t="s">
        <v>49</v>
      </c>
      <c r="E7" s="2" t="s">
        <v>50</v>
      </c>
      <c r="F7" s="2" t="s">
        <v>45</v>
      </c>
      <c r="G7" s="2" t="s">
        <v>46</v>
      </c>
      <c r="H7" s="2" t="s">
        <v>51</v>
      </c>
      <c r="I7" s="2" t="s">
        <v>59</v>
      </c>
      <c r="J7" s="2" t="s">
        <v>19</v>
      </c>
      <c r="K7" s="2" t="s">
        <v>45</v>
      </c>
    </row>
    <row r="8" spans="1:12" ht="80" x14ac:dyDescent="0.2">
      <c r="A8" s="2" t="s">
        <v>53</v>
      </c>
      <c r="B8" s="3">
        <v>42064</v>
      </c>
      <c r="C8" s="2" t="s">
        <v>54</v>
      </c>
      <c r="D8" s="2" t="s">
        <v>55</v>
      </c>
      <c r="E8" s="2" t="s">
        <v>56</v>
      </c>
      <c r="F8" s="2" t="s">
        <v>45</v>
      </c>
      <c r="G8" s="2" t="s">
        <v>52</v>
      </c>
      <c r="H8" s="2" t="s">
        <v>51</v>
      </c>
      <c r="I8" s="2" t="s">
        <v>58</v>
      </c>
      <c r="J8" s="2" t="s">
        <v>19</v>
      </c>
      <c r="K8" s="2" t="s">
        <v>45</v>
      </c>
    </row>
    <row r="9" spans="1:12" ht="64" x14ac:dyDescent="0.2">
      <c r="A9" s="2" t="s">
        <v>60</v>
      </c>
      <c r="B9" s="3">
        <v>39569</v>
      </c>
      <c r="C9" s="2" t="s">
        <v>61</v>
      </c>
      <c r="D9" s="2" t="s">
        <v>62</v>
      </c>
      <c r="E9" s="2" t="s">
        <v>63</v>
      </c>
      <c r="F9" s="2" t="s">
        <v>64</v>
      </c>
      <c r="G9" s="2" t="s">
        <v>57</v>
      </c>
      <c r="H9" s="2" t="s">
        <v>16</v>
      </c>
      <c r="I9" s="2" t="s">
        <v>63</v>
      </c>
      <c r="J9" s="2" t="s">
        <v>19</v>
      </c>
      <c r="K9" s="2" t="s">
        <v>65</v>
      </c>
    </row>
    <row r="10" spans="1:12" ht="48" x14ac:dyDescent="0.2">
      <c r="A10" s="2" t="s">
        <v>67</v>
      </c>
      <c r="B10" s="3">
        <v>37773</v>
      </c>
      <c r="C10" s="2" t="s">
        <v>68</v>
      </c>
      <c r="D10" s="2" t="s">
        <v>69</v>
      </c>
      <c r="E10" s="2" t="s">
        <v>70</v>
      </c>
      <c r="F10" s="2" t="s">
        <v>72</v>
      </c>
      <c r="G10" s="2" t="s">
        <v>66</v>
      </c>
      <c r="H10" s="2" t="s">
        <v>16</v>
      </c>
      <c r="I10" s="2" t="s">
        <v>71</v>
      </c>
      <c r="J10" s="2" t="s">
        <v>19</v>
      </c>
      <c r="K10" s="2" t="s">
        <v>73</v>
      </c>
    </row>
    <row r="11" spans="1:12" ht="80" x14ac:dyDescent="0.2">
      <c r="A11" s="2" t="s">
        <v>75</v>
      </c>
      <c r="B11" s="3">
        <v>37987</v>
      </c>
      <c r="C11" s="2" t="s">
        <v>76</v>
      </c>
      <c r="D11" s="2" t="s">
        <v>77</v>
      </c>
      <c r="E11" s="2" t="s">
        <v>78</v>
      </c>
      <c r="F11" s="2" t="s">
        <v>45</v>
      </c>
      <c r="G11" s="2" t="s">
        <v>74</v>
      </c>
      <c r="H11" s="2" t="s">
        <v>16</v>
      </c>
      <c r="I11" s="2" t="s">
        <v>79</v>
      </c>
      <c r="J11" s="2" t="s">
        <v>19</v>
      </c>
      <c r="K11" s="2" t="s">
        <v>80</v>
      </c>
    </row>
    <row r="12" spans="1:12" ht="112" x14ac:dyDescent="0.2">
      <c r="A12" s="2" t="s">
        <v>82</v>
      </c>
      <c r="B12" s="3">
        <v>40452</v>
      </c>
      <c r="C12" s="2" t="s">
        <v>83</v>
      </c>
      <c r="D12" s="2" t="s">
        <v>84</v>
      </c>
      <c r="E12" s="2" t="s">
        <v>85</v>
      </c>
      <c r="F12" s="2" t="s">
        <v>86</v>
      </c>
      <c r="G12" s="2" t="s">
        <v>81</v>
      </c>
      <c r="H12" s="2" t="s">
        <v>16</v>
      </c>
      <c r="I12" s="2" t="s">
        <v>85</v>
      </c>
      <c r="J12" s="2" t="s">
        <v>19</v>
      </c>
      <c r="K12" s="2" t="s">
        <v>87</v>
      </c>
    </row>
    <row r="13" spans="1:12" ht="64" x14ac:dyDescent="0.2">
      <c r="A13" s="2" t="s">
        <v>89</v>
      </c>
      <c r="B13" s="3">
        <v>38869</v>
      </c>
      <c r="C13" s="2" t="s">
        <v>90</v>
      </c>
      <c r="D13" s="2" t="s">
        <v>91</v>
      </c>
      <c r="E13" s="2" t="s">
        <v>92</v>
      </c>
      <c r="F13" s="2" t="s">
        <v>93</v>
      </c>
      <c r="G13" s="2" t="s">
        <v>88</v>
      </c>
      <c r="H13" s="2" t="s">
        <v>16</v>
      </c>
      <c r="I13" s="2" t="s">
        <v>92</v>
      </c>
      <c r="J13" s="2" t="s">
        <v>19</v>
      </c>
      <c r="K13" s="2" t="s">
        <v>94</v>
      </c>
    </row>
    <row r="14" spans="1:12" s="7" customFormat="1" ht="48" x14ac:dyDescent="0.2">
      <c r="A14" s="7" t="s">
        <v>96</v>
      </c>
      <c r="B14" s="8">
        <v>40817</v>
      </c>
      <c r="C14" s="7" t="s">
        <v>97</v>
      </c>
      <c r="D14" s="7" t="s">
        <v>184</v>
      </c>
      <c r="E14" s="7" t="s">
        <v>185</v>
      </c>
      <c r="F14" s="7" t="s">
        <v>187</v>
      </c>
      <c r="G14" s="7" t="s">
        <v>95</v>
      </c>
      <c r="H14" s="7" t="s">
        <v>16</v>
      </c>
      <c r="I14" s="7" t="s">
        <v>186</v>
      </c>
      <c r="J14" s="7" t="s">
        <v>19</v>
      </c>
      <c r="K14" s="7" t="s">
        <v>45</v>
      </c>
    </row>
    <row r="15" spans="1:12" ht="48" x14ac:dyDescent="0.2">
      <c r="A15" s="2" t="s">
        <v>99</v>
      </c>
      <c r="B15" s="2">
        <v>2003</v>
      </c>
      <c r="C15" s="2" t="s">
        <v>100</v>
      </c>
      <c r="D15" s="2" t="s">
        <v>101</v>
      </c>
      <c r="E15" s="2" t="s">
        <v>102</v>
      </c>
      <c r="F15" s="2" t="s">
        <v>45</v>
      </c>
      <c r="G15" s="2" t="s">
        <v>98</v>
      </c>
      <c r="H15" s="2" t="s">
        <v>51</v>
      </c>
      <c r="I15" s="2" t="s">
        <v>103</v>
      </c>
      <c r="J15" s="2" t="s">
        <v>19</v>
      </c>
      <c r="K15" s="2" t="s">
        <v>45</v>
      </c>
    </row>
    <row r="16" spans="1:12" ht="32" x14ac:dyDescent="0.2">
      <c r="A16" s="2" t="s">
        <v>105</v>
      </c>
      <c r="B16" s="3">
        <v>38930</v>
      </c>
      <c r="C16" s="2" t="s">
        <v>106</v>
      </c>
      <c r="D16" s="2" t="s">
        <v>107</v>
      </c>
      <c r="E16" s="2" t="s">
        <v>108</v>
      </c>
      <c r="F16" s="2" t="s">
        <v>109</v>
      </c>
      <c r="G16" s="2" t="s">
        <v>104</v>
      </c>
      <c r="H16" s="2" t="s">
        <v>16</v>
      </c>
      <c r="I16" s="2" t="s">
        <v>108</v>
      </c>
      <c r="J16" s="2" t="s">
        <v>19</v>
      </c>
      <c r="K16" s="6" t="s">
        <v>45</v>
      </c>
    </row>
    <row r="17" spans="1:11" ht="112" x14ac:dyDescent="0.2">
      <c r="A17" s="2" t="s">
        <v>111</v>
      </c>
      <c r="B17" s="3">
        <v>38261</v>
      </c>
      <c r="C17" s="2" t="s">
        <v>112</v>
      </c>
      <c r="D17" s="2" t="s">
        <v>113</v>
      </c>
      <c r="E17" s="2" t="s">
        <v>114</v>
      </c>
      <c r="F17" s="2" t="s">
        <v>116</v>
      </c>
      <c r="G17" s="2" t="s">
        <v>110</v>
      </c>
      <c r="H17" s="2" t="s">
        <v>16</v>
      </c>
      <c r="I17" s="2" t="s">
        <v>115</v>
      </c>
      <c r="J17" s="2" t="s">
        <v>19</v>
      </c>
      <c r="K17" s="2" t="s">
        <v>117</v>
      </c>
    </row>
    <row r="18" spans="1:11" ht="64" x14ac:dyDescent="0.2">
      <c r="A18" s="2" t="s">
        <v>119</v>
      </c>
      <c r="B18" s="3">
        <v>38930</v>
      </c>
      <c r="C18" s="2" t="s">
        <v>120</v>
      </c>
      <c r="D18" s="2" t="s">
        <v>121</v>
      </c>
      <c r="E18" s="2" t="s">
        <v>122</v>
      </c>
      <c r="F18" s="2" t="s">
        <v>123</v>
      </c>
      <c r="G18" s="2" t="s">
        <v>118</v>
      </c>
      <c r="H18" s="2" t="s">
        <v>16</v>
      </c>
      <c r="I18" s="2" t="s">
        <v>122</v>
      </c>
      <c r="J18" s="2" t="s">
        <v>19</v>
      </c>
      <c r="K18" s="2" t="s">
        <v>124</v>
      </c>
    </row>
    <row r="19" spans="1:11" s="7" customFormat="1" ht="47" customHeight="1" x14ac:dyDescent="0.2">
      <c r="A19" s="7" t="s">
        <v>126</v>
      </c>
      <c r="B19" s="8">
        <v>40360</v>
      </c>
      <c r="C19" s="7" t="s">
        <v>127</v>
      </c>
      <c r="D19" s="7" t="s">
        <v>218</v>
      </c>
      <c r="E19" s="7" t="s">
        <v>219</v>
      </c>
      <c r="F19" s="7" t="s">
        <v>221</v>
      </c>
      <c r="G19" s="7" t="s">
        <v>125</v>
      </c>
      <c r="H19" s="7" t="s">
        <v>16</v>
      </c>
      <c r="I19" s="7" t="s">
        <v>220</v>
      </c>
      <c r="J19" s="7" t="s">
        <v>19</v>
      </c>
      <c r="K19" s="7" t="s">
        <v>222</v>
      </c>
    </row>
    <row r="20" spans="1:11" ht="128" x14ac:dyDescent="0.2">
      <c r="A20" s="2" t="s">
        <v>129</v>
      </c>
      <c r="B20" s="3">
        <v>39904</v>
      </c>
      <c r="C20" s="2" t="s">
        <v>130</v>
      </c>
      <c r="D20" s="2" t="s">
        <v>131</v>
      </c>
      <c r="E20" s="2" t="s">
        <v>132</v>
      </c>
      <c r="F20" s="2" t="s">
        <v>133</v>
      </c>
      <c r="G20" s="2" t="s">
        <v>128</v>
      </c>
      <c r="H20" s="2" t="s">
        <v>16</v>
      </c>
      <c r="I20" s="2" t="s">
        <v>132</v>
      </c>
      <c r="J20" s="2" t="s">
        <v>19</v>
      </c>
      <c r="K20" s="2" t="s">
        <v>134</v>
      </c>
    </row>
    <row r="21" spans="1:11" ht="112" x14ac:dyDescent="0.2">
      <c r="A21" s="2" t="s">
        <v>136</v>
      </c>
      <c r="B21" s="3">
        <v>42736</v>
      </c>
      <c r="C21" s="2" t="s">
        <v>137</v>
      </c>
      <c r="D21" s="2" t="s">
        <v>138</v>
      </c>
      <c r="E21" s="2" t="s">
        <v>139</v>
      </c>
      <c r="F21" s="2" t="s">
        <v>140</v>
      </c>
      <c r="G21" s="2" t="s">
        <v>135</v>
      </c>
      <c r="H21" s="2" t="s">
        <v>16</v>
      </c>
      <c r="I21" s="2" t="s">
        <v>139</v>
      </c>
      <c r="J21" s="2" t="s">
        <v>19</v>
      </c>
      <c r="K21" s="2" t="s">
        <v>141</v>
      </c>
    </row>
    <row r="22" spans="1:11" ht="160" x14ac:dyDescent="0.2">
      <c r="A22" s="2" t="s">
        <v>143</v>
      </c>
      <c r="B22" s="3">
        <v>41883</v>
      </c>
      <c r="C22" s="2" t="s">
        <v>144</v>
      </c>
      <c r="D22" s="2" t="s">
        <v>145</v>
      </c>
      <c r="E22" s="2" t="s">
        <v>146</v>
      </c>
      <c r="F22" s="2" t="s">
        <v>148</v>
      </c>
      <c r="G22" s="2" t="s">
        <v>142</v>
      </c>
      <c r="H22" s="2" t="s">
        <v>16</v>
      </c>
      <c r="I22" s="2" t="s">
        <v>147</v>
      </c>
      <c r="J22" s="2" t="s">
        <v>19</v>
      </c>
      <c r="K22" s="2" t="s">
        <v>149</v>
      </c>
    </row>
    <row r="23" spans="1:11" ht="96" x14ac:dyDescent="0.2">
      <c r="A23" s="2" t="s">
        <v>151</v>
      </c>
      <c r="B23" s="3">
        <v>40603</v>
      </c>
      <c r="C23" s="2" t="s">
        <v>152</v>
      </c>
      <c r="D23" s="2" t="s">
        <v>154</v>
      </c>
      <c r="E23" s="2" t="s">
        <v>155</v>
      </c>
      <c r="F23" s="2" t="s">
        <v>157</v>
      </c>
      <c r="G23" s="2" t="s">
        <v>150</v>
      </c>
      <c r="H23" s="2" t="s">
        <v>16</v>
      </c>
      <c r="I23" s="2" t="s">
        <v>156</v>
      </c>
      <c r="J23" s="2" t="s">
        <v>19</v>
      </c>
      <c r="K23" s="2" t="s">
        <v>153</v>
      </c>
    </row>
    <row r="24" spans="1:11" ht="80" x14ac:dyDescent="0.2">
      <c r="A24" s="2" t="s">
        <v>159</v>
      </c>
      <c r="B24" s="3">
        <v>39722</v>
      </c>
      <c r="C24" s="2" t="s">
        <v>160</v>
      </c>
      <c r="D24" s="2" t="s">
        <v>161</v>
      </c>
      <c r="E24" s="2" t="s">
        <v>162</v>
      </c>
      <c r="F24" s="2" t="s">
        <v>164</v>
      </c>
      <c r="G24" s="2" t="s">
        <v>158</v>
      </c>
      <c r="H24" s="2" t="s">
        <v>16</v>
      </c>
      <c r="I24" s="2" t="s">
        <v>163</v>
      </c>
      <c r="J24" s="2" t="s">
        <v>19</v>
      </c>
      <c r="K24" s="2" t="s">
        <v>165</v>
      </c>
    </row>
    <row r="25" spans="1:11" s="7" customFormat="1" ht="32" x14ac:dyDescent="0.2">
      <c r="A25" s="7" t="s">
        <v>167</v>
      </c>
      <c r="B25" s="7">
        <v>1976</v>
      </c>
      <c r="C25" s="7" t="s">
        <v>168</v>
      </c>
      <c r="D25" s="7" t="s">
        <v>216</v>
      </c>
      <c r="E25" s="7" t="s">
        <v>217</v>
      </c>
      <c r="F25" s="7" t="s">
        <v>45</v>
      </c>
      <c r="G25" s="7" t="s">
        <v>166</v>
      </c>
      <c r="H25" s="7" t="s">
        <v>16</v>
      </c>
      <c r="I25" s="7" t="s">
        <v>217</v>
      </c>
      <c r="J25" s="7" t="s">
        <v>19</v>
      </c>
      <c r="K25" s="7" t="s">
        <v>45</v>
      </c>
    </row>
    <row r="26" spans="1:11" ht="80" x14ac:dyDescent="0.2">
      <c r="A26" s="2" t="s">
        <v>170</v>
      </c>
      <c r="B26" s="3">
        <v>40238</v>
      </c>
      <c r="C26" s="2" t="s">
        <v>171</v>
      </c>
      <c r="D26" s="2" t="s">
        <v>172</v>
      </c>
      <c r="E26" s="2" t="s">
        <v>173</v>
      </c>
      <c r="F26" s="2" t="s">
        <v>175</v>
      </c>
      <c r="G26" s="2" t="s">
        <v>169</v>
      </c>
      <c r="H26" s="2" t="s">
        <v>16</v>
      </c>
      <c r="I26" s="2" t="s">
        <v>174</v>
      </c>
      <c r="J26" s="2" t="s">
        <v>19</v>
      </c>
      <c r="K26" s="2" t="s">
        <v>45</v>
      </c>
    </row>
    <row r="27" spans="1:11" s="7" customFormat="1" ht="48" x14ac:dyDescent="0.2">
      <c r="A27" s="7" t="s">
        <v>211</v>
      </c>
      <c r="B27" s="7">
        <v>2009</v>
      </c>
      <c r="C27" s="7" t="s">
        <v>177</v>
      </c>
      <c r="D27" s="7" t="s">
        <v>212</v>
      </c>
      <c r="E27" s="7" t="s">
        <v>213</v>
      </c>
      <c r="F27" s="7" t="s">
        <v>45</v>
      </c>
      <c r="G27" s="7" t="s">
        <v>176</v>
      </c>
      <c r="H27" s="7" t="s">
        <v>16</v>
      </c>
      <c r="I27" s="7" t="s">
        <v>214</v>
      </c>
      <c r="J27" s="7" t="s">
        <v>19</v>
      </c>
      <c r="K27" s="7" t="s">
        <v>215</v>
      </c>
    </row>
    <row r="28" spans="1:11" ht="32" x14ac:dyDescent="0.2">
      <c r="A28" s="2" t="s">
        <v>179</v>
      </c>
      <c r="B28" s="3">
        <v>29707</v>
      </c>
      <c r="C28" s="2" t="s">
        <v>180</v>
      </c>
      <c r="D28" s="2" t="s">
        <v>181</v>
      </c>
      <c r="E28" s="2" t="s">
        <v>182</v>
      </c>
      <c r="F28" s="2" t="s">
        <v>183</v>
      </c>
      <c r="G28" s="2" t="s">
        <v>178</v>
      </c>
      <c r="H28" s="2" t="s">
        <v>16</v>
      </c>
      <c r="I28" s="2" t="s">
        <v>182</v>
      </c>
      <c r="J28" s="2" t="s">
        <v>19</v>
      </c>
      <c r="K28" s="2" t="s">
        <v>45</v>
      </c>
    </row>
    <row r="29" spans="1:11" ht="64" x14ac:dyDescent="0.2">
      <c r="A29" s="2" t="s">
        <v>189</v>
      </c>
      <c r="B29" s="3">
        <v>38384</v>
      </c>
      <c r="C29" s="2" t="s">
        <v>190</v>
      </c>
      <c r="D29" s="2" t="s">
        <v>191</v>
      </c>
      <c r="E29" s="2" t="s">
        <v>192</v>
      </c>
      <c r="F29" s="2" t="s">
        <v>193</v>
      </c>
      <c r="G29" s="2" t="s">
        <v>188</v>
      </c>
      <c r="H29" s="2" t="s">
        <v>16</v>
      </c>
      <c r="I29" s="2" t="s">
        <v>192</v>
      </c>
      <c r="J29" s="2" t="s">
        <v>19</v>
      </c>
      <c r="K29" s="2" t="s">
        <v>194</v>
      </c>
    </row>
    <row r="30" spans="1:11" ht="96" x14ac:dyDescent="0.2">
      <c r="A30" s="2" t="s">
        <v>196</v>
      </c>
      <c r="B30" s="3">
        <v>37926</v>
      </c>
      <c r="C30" s="2" t="s">
        <v>197</v>
      </c>
      <c r="D30" s="2" t="s">
        <v>198</v>
      </c>
      <c r="E30" s="2" t="s">
        <v>199</v>
      </c>
      <c r="F30" s="2" t="s">
        <v>201</v>
      </c>
      <c r="G30" s="2" t="s">
        <v>195</v>
      </c>
      <c r="H30" s="2" t="s">
        <v>16</v>
      </c>
      <c r="I30" s="2" t="s">
        <v>200</v>
      </c>
      <c r="J30" s="2" t="s">
        <v>19</v>
      </c>
      <c r="K30" s="2" t="s">
        <v>202</v>
      </c>
    </row>
    <row r="31" spans="1:11" ht="80" x14ac:dyDescent="0.2">
      <c r="A31" s="2" t="s">
        <v>204</v>
      </c>
      <c r="B31" s="3">
        <v>41974</v>
      </c>
      <c r="C31" s="2" t="s">
        <v>225</v>
      </c>
      <c r="D31" s="2" t="s">
        <v>205</v>
      </c>
      <c r="E31" s="2" t="s">
        <v>206</v>
      </c>
      <c r="F31" s="2" t="s">
        <v>208</v>
      </c>
      <c r="G31" s="2" t="s">
        <v>203</v>
      </c>
      <c r="H31" s="2" t="s">
        <v>16</v>
      </c>
      <c r="I31" s="2" t="s">
        <v>207</v>
      </c>
      <c r="J31" s="2" t="s">
        <v>209</v>
      </c>
      <c r="K31" s="2" t="s">
        <v>210</v>
      </c>
    </row>
    <row r="32" spans="1:11" ht="48" x14ac:dyDescent="0.2">
      <c r="A32" s="2" t="s">
        <v>189</v>
      </c>
      <c r="B32" s="3">
        <v>38384</v>
      </c>
      <c r="C32" s="2" t="s">
        <v>224</v>
      </c>
      <c r="D32" s="2" t="s">
        <v>226</v>
      </c>
      <c r="E32" s="2" t="s">
        <v>227</v>
      </c>
      <c r="F32" s="2" t="s">
        <v>193</v>
      </c>
      <c r="G32" s="2" t="s">
        <v>223</v>
      </c>
      <c r="H32" s="2" t="s">
        <v>16</v>
      </c>
      <c r="I32" s="2" t="s">
        <v>228</v>
      </c>
      <c r="J32" s="2" t="s">
        <v>19</v>
      </c>
      <c r="K32" s="2" t="s">
        <v>45</v>
      </c>
    </row>
    <row r="33" spans="1:11" ht="32" x14ac:dyDescent="0.2">
      <c r="A33" s="2" t="s">
        <v>230</v>
      </c>
      <c r="B33" s="3">
        <v>36251</v>
      </c>
      <c r="C33" s="2" t="s">
        <v>231</v>
      </c>
      <c r="D33" s="2" t="s">
        <v>232</v>
      </c>
      <c r="E33" s="2" t="s">
        <v>233</v>
      </c>
      <c r="F33" s="2" t="s">
        <v>235</v>
      </c>
      <c r="G33" s="2" t="s">
        <v>229</v>
      </c>
      <c r="H33" s="2" t="s">
        <v>16</v>
      </c>
      <c r="I33" s="2" t="s">
        <v>234</v>
      </c>
      <c r="J33" s="2" t="s">
        <v>19</v>
      </c>
      <c r="K33" s="2" t="s">
        <v>45</v>
      </c>
    </row>
    <row r="34" spans="1:11" ht="80" x14ac:dyDescent="0.2">
      <c r="A34" s="2" t="s">
        <v>237</v>
      </c>
      <c r="B34" s="3">
        <v>40664</v>
      </c>
      <c r="C34" s="2" t="s">
        <v>238</v>
      </c>
      <c r="D34" s="2" t="s">
        <v>239</v>
      </c>
      <c r="E34" s="2" t="s">
        <v>240</v>
      </c>
      <c r="F34" s="2" t="s">
        <v>242</v>
      </c>
      <c r="G34" s="2" t="s">
        <v>236</v>
      </c>
      <c r="H34" s="2" t="s">
        <v>16</v>
      </c>
      <c r="I34" s="2" t="s">
        <v>241</v>
      </c>
      <c r="J34" s="2" t="s">
        <v>19</v>
      </c>
      <c r="K34" s="2" t="s">
        <v>243</v>
      </c>
    </row>
    <row r="35" spans="1:11" s="4" customFormat="1" ht="48" x14ac:dyDescent="0.2">
      <c r="B35" s="4">
        <v>2014</v>
      </c>
      <c r="C35" s="4" t="s">
        <v>245</v>
      </c>
      <c r="D35" s="4" t="s">
        <v>246</v>
      </c>
      <c r="G35" s="4" t="s">
        <v>244</v>
      </c>
      <c r="H35" s="4" t="s">
        <v>24</v>
      </c>
    </row>
    <row r="36" spans="1:11" s="4" customFormat="1" ht="48" x14ac:dyDescent="0.2">
      <c r="B36" s="4">
        <v>2014</v>
      </c>
      <c r="C36" s="4" t="s">
        <v>248</v>
      </c>
      <c r="D36" s="4" t="s">
        <v>249</v>
      </c>
      <c r="G36" s="4" t="s">
        <v>247</v>
      </c>
      <c r="H36" s="4" t="s">
        <v>24</v>
      </c>
    </row>
    <row r="37" spans="1:11" ht="64" x14ac:dyDescent="0.2">
      <c r="A37" s="2" t="s">
        <v>251</v>
      </c>
      <c r="B37" s="3">
        <v>38991</v>
      </c>
      <c r="C37" s="2" t="s">
        <v>252</v>
      </c>
      <c r="D37" s="2" t="s">
        <v>253</v>
      </c>
      <c r="E37" s="2" t="s">
        <v>254</v>
      </c>
      <c r="F37" s="2" t="s">
        <v>256</v>
      </c>
      <c r="G37" s="2" t="s">
        <v>250</v>
      </c>
      <c r="H37" s="2" t="s">
        <v>255</v>
      </c>
      <c r="I37" s="2" t="s">
        <v>254</v>
      </c>
      <c r="J37" s="2" t="s">
        <v>19</v>
      </c>
      <c r="K37" s="2" t="s">
        <v>257</v>
      </c>
    </row>
    <row r="38" spans="1:11" ht="48" x14ac:dyDescent="0.2">
      <c r="A38" s="2" t="s">
        <v>259</v>
      </c>
      <c r="B38" s="3">
        <v>38838</v>
      </c>
      <c r="C38" s="2" t="s">
        <v>260</v>
      </c>
      <c r="D38" s="2" t="s">
        <v>261</v>
      </c>
      <c r="E38" s="2" t="s">
        <v>262</v>
      </c>
      <c r="F38" s="2" t="s">
        <v>263</v>
      </c>
      <c r="G38" s="2" t="s">
        <v>258</v>
      </c>
      <c r="H38" s="2" t="s">
        <v>16</v>
      </c>
      <c r="I38" s="2" t="s">
        <v>262</v>
      </c>
      <c r="J38" s="2" t="s">
        <v>19</v>
      </c>
      <c r="K38" s="2" t="s">
        <v>45</v>
      </c>
    </row>
    <row r="39" spans="1:11" ht="128" x14ac:dyDescent="0.2">
      <c r="A39" s="2" t="s">
        <v>265</v>
      </c>
      <c r="B39" s="3">
        <v>40238</v>
      </c>
      <c r="C39" s="2" t="s">
        <v>266</v>
      </c>
      <c r="D39" s="2" t="s">
        <v>267</v>
      </c>
      <c r="E39" s="2" t="s">
        <v>268</v>
      </c>
      <c r="F39" s="2" t="s">
        <v>270</v>
      </c>
      <c r="G39" s="2" t="s">
        <v>264</v>
      </c>
      <c r="H39" s="2" t="s">
        <v>16</v>
      </c>
      <c r="I39" s="2" t="s">
        <v>269</v>
      </c>
      <c r="J39" s="2" t="s">
        <v>19</v>
      </c>
      <c r="K39" s="2" t="s">
        <v>271</v>
      </c>
    </row>
    <row r="40" spans="1:11" ht="64" x14ac:dyDescent="0.2">
      <c r="A40" s="2" t="s">
        <v>273</v>
      </c>
      <c r="B40" s="3">
        <v>39630</v>
      </c>
      <c r="C40" s="2" t="s">
        <v>274</v>
      </c>
      <c r="D40" s="2" t="s">
        <v>275</v>
      </c>
      <c r="E40" s="2" t="s">
        <v>276</v>
      </c>
      <c r="F40" s="2" t="s">
        <v>278</v>
      </c>
      <c r="G40" s="2" t="s">
        <v>272</v>
      </c>
      <c r="H40" s="2" t="s">
        <v>16</v>
      </c>
      <c r="I40" s="2" t="s">
        <v>277</v>
      </c>
      <c r="J40" s="2" t="s">
        <v>19</v>
      </c>
      <c r="K40" s="2" t="s">
        <v>279</v>
      </c>
    </row>
    <row r="41" spans="1:11" s="4" customFormat="1" ht="48" x14ac:dyDescent="0.2">
      <c r="A41" s="4" t="s">
        <v>281</v>
      </c>
      <c r="B41" s="4">
        <v>2003</v>
      </c>
      <c r="C41" s="4" t="s">
        <v>282</v>
      </c>
      <c r="G41" s="4" t="s">
        <v>280</v>
      </c>
      <c r="H41" s="4" t="s">
        <v>24</v>
      </c>
    </row>
    <row r="42" spans="1:11" ht="80" x14ac:dyDescent="0.2">
      <c r="A42" s="2" t="s">
        <v>284</v>
      </c>
      <c r="B42" s="3">
        <v>38231</v>
      </c>
      <c r="C42" s="2" t="s">
        <v>285</v>
      </c>
      <c r="D42" s="2" t="s">
        <v>286</v>
      </c>
      <c r="E42" s="2" t="s">
        <v>287</v>
      </c>
      <c r="F42" s="2" t="s">
        <v>289</v>
      </c>
      <c r="G42" s="2" t="s">
        <v>283</v>
      </c>
      <c r="H42" s="2" t="s">
        <v>16</v>
      </c>
      <c r="I42" s="2" t="s">
        <v>288</v>
      </c>
      <c r="J42" s="2" t="s">
        <v>19</v>
      </c>
      <c r="K42" s="2" t="s">
        <v>290</v>
      </c>
    </row>
    <row r="43" spans="1:11" ht="144" x14ac:dyDescent="0.2">
      <c r="A43" s="2" t="s">
        <v>292</v>
      </c>
      <c r="B43" s="2">
        <v>2008</v>
      </c>
      <c r="C43" s="2" t="s">
        <v>293</v>
      </c>
      <c r="D43" s="2" t="s">
        <v>294</v>
      </c>
      <c r="E43" s="2" t="s">
        <v>295</v>
      </c>
      <c r="F43" s="2" t="s">
        <v>297</v>
      </c>
      <c r="G43" s="2" t="s">
        <v>291</v>
      </c>
      <c r="H43" s="2" t="s">
        <v>16</v>
      </c>
      <c r="I43" s="2" t="s">
        <v>296</v>
      </c>
      <c r="J43" s="2" t="s">
        <v>19</v>
      </c>
      <c r="K43" s="2" t="s">
        <v>298</v>
      </c>
    </row>
    <row r="44" spans="1:11" ht="112" x14ac:dyDescent="0.2">
      <c r="A44" s="2" t="s">
        <v>300</v>
      </c>
      <c r="B44" s="3">
        <v>38412</v>
      </c>
      <c r="C44" s="2" t="s">
        <v>301</v>
      </c>
      <c r="D44" s="2" t="s">
        <v>302</v>
      </c>
      <c r="E44" s="2" t="s">
        <v>303</v>
      </c>
      <c r="F44" s="2" t="s">
        <v>305</v>
      </c>
      <c r="G44" s="2" t="s">
        <v>299</v>
      </c>
      <c r="H44" s="2" t="s">
        <v>16</v>
      </c>
      <c r="I44" s="2" t="s">
        <v>304</v>
      </c>
      <c r="J44" s="2" t="s">
        <v>19</v>
      </c>
      <c r="K44" s="2" t="s">
        <v>306</v>
      </c>
    </row>
    <row r="45" spans="1:11" ht="48" x14ac:dyDescent="0.2">
      <c r="A45" s="2" t="s">
        <v>308</v>
      </c>
      <c r="B45" s="3">
        <v>40544</v>
      </c>
      <c r="C45" s="2" t="s">
        <v>309</v>
      </c>
      <c r="D45" s="2" t="s">
        <v>310</v>
      </c>
      <c r="E45" s="2" t="s">
        <v>311</v>
      </c>
      <c r="F45" s="2" t="s">
        <v>312</v>
      </c>
      <c r="G45" s="2" t="s">
        <v>307</v>
      </c>
      <c r="H45" s="2" t="s">
        <v>16</v>
      </c>
      <c r="I45" s="2" t="s">
        <v>311</v>
      </c>
      <c r="J45" s="2" t="s">
        <v>19</v>
      </c>
      <c r="K45" s="2" t="s">
        <v>313</v>
      </c>
    </row>
    <row r="46" spans="1:11" x14ac:dyDescent="0.2">
      <c r="A46" s="2" t="s">
        <v>315</v>
      </c>
      <c r="B46" s="3">
        <v>32752</v>
      </c>
      <c r="C46" s="2" t="s">
        <v>316</v>
      </c>
      <c r="D46" s="2" t="s">
        <v>317</v>
      </c>
      <c r="E46" s="2" t="s">
        <v>318</v>
      </c>
      <c r="F46" s="2" t="s">
        <v>45</v>
      </c>
      <c r="G46" s="2" t="s">
        <v>314</v>
      </c>
      <c r="H46" s="2" t="s">
        <v>16</v>
      </c>
      <c r="I46" s="2" t="s">
        <v>318</v>
      </c>
      <c r="J46" s="2" t="s">
        <v>19</v>
      </c>
      <c r="K46" s="2" t="s">
        <v>45</v>
      </c>
    </row>
    <row r="47" spans="1:11" ht="96" x14ac:dyDescent="0.2">
      <c r="A47" s="2" t="s">
        <v>320</v>
      </c>
      <c r="B47" s="3">
        <v>42339</v>
      </c>
      <c r="C47" s="2" t="s">
        <v>321</v>
      </c>
      <c r="D47" s="2" t="s">
        <v>322</v>
      </c>
      <c r="E47" s="2" t="s">
        <v>323</v>
      </c>
      <c r="F47" s="2" t="s">
        <v>324</v>
      </c>
      <c r="G47" s="2" t="s">
        <v>319</v>
      </c>
      <c r="H47" s="2" t="s">
        <v>16</v>
      </c>
      <c r="I47" s="2" t="s">
        <v>323</v>
      </c>
      <c r="J47" s="2" t="s">
        <v>19</v>
      </c>
      <c r="K47" s="2" t="s">
        <v>325</v>
      </c>
    </row>
    <row r="48" spans="1:11" ht="192" x14ac:dyDescent="0.2">
      <c r="A48" s="2" t="s">
        <v>327</v>
      </c>
      <c r="B48" s="3">
        <v>42401</v>
      </c>
      <c r="C48" s="2" t="s">
        <v>328</v>
      </c>
      <c r="D48" s="2" t="s">
        <v>329</v>
      </c>
      <c r="E48" s="2" t="s">
        <v>331</v>
      </c>
      <c r="F48" s="2" t="s">
        <v>333</v>
      </c>
      <c r="G48" s="2" t="s">
        <v>326</v>
      </c>
      <c r="H48" s="2" t="s">
        <v>16</v>
      </c>
      <c r="I48" s="2" t="s">
        <v>332</v>
      </c>
      <c r="J48" s="2" t="s">
        <v>19</v>
      </c>
      <c r="K48" s="2" t="s">
        <v>334</v>
      </c>
    </row>
    <row r="49" spans="1:11" s="4" customFormat="1" ht="32" x14ac:dyDescent="0.2">
      <c r="A49" s="4" t="s">
        <v>336</v>
      </c>
      <c r="B49" s="4">
        <v>2009</v>
      </c>
      <c r="C49" s="4" t="s">
        <v>337</v>
      </c>
      <c r="D49" s="4" t="s">
        <v>330</v>
      </c>
      <c r="G49" s="4" t="s">
        <v>335</v>
      </c>
      <c r="H49" s="4" t="s">
        <v>24</v>
      </c>
    </row>
    <row r="50" spans="1:11" s="4" customFormat="1" ht="48" x14ac:dyDescent="0.2">
      <c r="G50" s="4" t="s">
        <v>338</v>
      </c>
      <c r="H50" s="4" t="s">
        <v>339</v>
      </c>
    </row>
    <row r="51" spans="1:11" ht="64" x14ac:dyDescent="0.2">
      <c r="A51" s="2" t="s">
        <v>341</v>
      </c>
      <c r="B51" s="3">
        <v>41426</v>
      </c>
      <c r="C51" s="2" t="s">
        <v>342</v>
      </c>
      <c r="D51" s="2" t="s">
        <v>343</v>
      </c>
      <c r="E51" s="2" t="s">
        <v>344</v>
      </c>
      <c r="F51" s="2" t="s">
        <v>45</v>
      </c>
      <c r="G51" s="2" t="s">
        <v>340</v>
      </c>
      <c r="H51" s="2" t="s">
        <v>16</v>
      </c>
      <c r="I51" s="2" t="s">
        <v>344</v>
      </c>
      <c r="J51" s="2" t="s">
        <v>19</v>
      </c>
      <c r="K51" s="2" t="s">
        <v>345</v>
      </c>
    </row>
    <row r="52" spans="1:11" x14ac:dyDescent="0.2">
      <c r="G52" s="1" t="s">
        <v>346</v>
      </c>
      <c r="H52" s="1">
        <f>COUNTIF(H1:H51, "*Employee*")</f>
        <v>40</v>
      </c>
      <c r="I52" s="2" t="s">
        <v>347</v>
      </c>
      <c r="J52" s="2">
        <f>COUNTIF(J1:J51, "*Yes*")</f>
        <v>1</v>
      </c>
    </row>
    <row r="53" spans="1:11" x14ac:dyDescent="0.2">
      <c r="G53" s="1" t="s">
        <v>348</v>
      </c>
      <c r="H53" s="1">
        <f>COUNTIF(H1:H51, "*National Lab*")</f>
        <v>0</v>
      </c>
      <c r="I53" s="2" t="s">
        <v>349</v>
      </c>
      <c r="J53" s="2">
        <f>COUNTIF(J1:J51, "Yes, National Lab")</f>
        <v>0</v>
      </c>
    </row>
    <row r="54" spans="1:11" ht="32" x14ac:dyDescent="0.2">
      <c r="G54" s="1" t="s">
        <v>350</v>
      </c>
      <c r="H54" s="1">
        <f>COUNTIF(H1:H51, "*Contractor*")</f>
        <v>0</v>
      </c>
    </row>
    <row r="55" spans="1:11" ht="32" x14ac:dyDescent="0.2">
      <c r="G55" s="1" t="s">
        <v>351</v>
      </c>
      <c r="H55" s="1">
        <f>COUNTIF(H1:H51, "False Positive; Search Rerun")</f>
        <v>0</v>
      </c>
    </row>
    <row r="56" spans="1:11" ht="32" x14ac:dyDescent="0.2">
      <c r="G56" s="1" t="s">
        <v>352</v>
      </c>
      <c r="H56" s="1">
        <f>COUNTIF(H1:H51, "False Positive")</f>
        <v>3</v>
      </c>
    </row>
    <row r="57" spans="1:11" ht="32" x14ac:dyDescent="0.2">
      <c r="G57" s="1" t="s">
        <v>353</v>
      </c>
      <c r="H57" s="1">
        <f>COUNTIF(H1:H51, "Unsure")</f>
        <v>1</v>
      </c>
    </row>
    <row r="58" spans="1:11" ht="32" x14ac:dyDescent="0.2">
      <c r="G58" s="2" t="s">
        <v>354</v>
      </c>
      <c r="H58" s="2">
        <f>COUNTIF(H1:H51, "*Couldn't*")</f>
        <v>1</v>
      </c>
    </row>
    <row r="59" spans="1:11" ht="32" x14ac:dyDescent="0.2">
      <c r="G59" s="2" t="s">
        <v>355</v>
      </c>
      <c r="H59" s="2">
        <f>COUNTIF(H1:H51, "No access")</f>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2017-07-10T16:59:58Z</dcterms:created>
  <dcterms:modified xsi:type="dcterms:W3CDTF">2017-07-10T18:54:27Z</dcterms:modified>
</cp:coreProperties>
</file>