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Sutton/Documents/PublicResourceFellowship/AuditsbyAgency/DOIAudit/"/>
    </mc:Choice>
  </mc:AlternateContent>
  <bookViews>
    <workbookView xWindow="0" yWindow="520" windowWidth="25060" windowHeight="1346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59" i="1" l="1"/>
  <c r="H58" i="1"/>
  <c r="H57" i="1"/>
  <c r="H56" i="1"/>
  <c r="H55" i="1"/>
  <c r="H54" i="1"/>
  <c r="J53" i="1"/>
  <c r="H53" i="1"/>
  <c r="J52" i="1"/>
  <c r="H52" i="1"/>
</calcChain>
</file>

<file path=xl/sharedStrings.xml><?xml version="1.0" encoding="utf-8"?>
<sst xmlns="http://schemas.openxmlformats.org/spreadsheetml/2006/main" count="502" uniqueCount="384">
  <si>
    <t>Journal/ Conference</t>
  </si>
  <si>
    <t>Pub Date</t>
  </si>
  <si>
    <t>Title</t>
  </si>
  <si>
    <t>Author(s)</t>
  </si>
  <si>
    <t>Author Affiliation</t>
  </si>
  <si>
    <t>Copyright Assertion</t>
  </si>
  <si>
    <t>DOI</t>
  </si>
  <si>
    <t>Author categories</t>
  </si>
  <si>
    <t>Textual Evidence</t>
  </si>
  <si>
    <t>Work of Gov't Disclaimer</t>
  </si>
  <si>
    <t>Other Disclaimers</t>
  </si>
  <si>
    <t>Preparers Comments</t>
  </si>
  <si>
    <t>10.1785/012003045</t>
  </si>
  <si>
    <t>Bulletin of the Seismological Society of America, Vol. 94, No. 4, pp. 1402–1409</t>
  </si>
  <si>
    <t>Gravity Study through the Tualatin Mountains, Oregon: Understanding Crustal Structure and Earthquake Hazards in the Portland Urban Area</t>
  </si>
  <si>
    <t>1) Richard J. Blakely, Ray E. Wells; 2) Marvin H. Beeson, Kenneth Cruikshank, Ansel Johnson; 3)  Ken Walsh</t>
  </si>
  <si>
    <t>1) U.S. Geological Survey, 345 Middlefield Road, Menlo Park, California 94025;
2) Department of Geology, Portland State University, Portland, Oregon 97207;
3) Parsons Brinckerhoff, 2140 Jefferson St., Portland, Oregon 97201</t>
  </si>
  <si>
    <t>1) U.S. Geological Survey, 345 Middlefield Road, Menlo Park, California 94025;</t>
  </si>
  <si>
    <t>Employee</t>
  </si>
  <si>
    <t>Copyright © 2004 by the Seismological Society of America</t>
  </si>
  <si>
    <t>No</t>
  </si>
  <si>
    <t>Parsons Brinckerhoff Construction, Tri-Met, and the Oregon Department of Transportation provided access to the tunnel, adjusting their work schedule on our behalf, and we are very grateful for their support.
Gravity and elevation measurements were assisted by Florence Nouzillier, Brian Haug, Tim O'Brien, Dan Lauer, and Glen Getemy, all geology students at Portland State University at the time, and we thank them for their enthusiastic participation. The cross-sectional model based on tunnel gravity measurements was accomplished with GMSYS, a gravity and magnetic modeling system developed by Northwest Geophysical Associates, Inc.</t>
  </si>
  <si>
    <t>10.1016/j.marpolbul.2014.02.034</t>
  </si>
  <si>
    <t>Marine Pollution Bulletin
Volume 82, Issues 1–2, 15 May 2014, Pages 189-193</t>
  </si>
  <si>
    <t>Mercury concentrations in breast feathers of three upper trophic level marine predators from the western Aleutian Islands, Alaska</t>
  </si>
  <si>
    <t>Robb S.A. Kaler a, Leah A. Kenney b, Alexander L. Bond c, Collin A. Eagles-Smith d</t>
  </si>
  <si>
    <t>a U.S. Fish and Wildlife Service, Anchorage, AK 99503, United States
b Alaska Natural Heritage Program, Anchorage, AK 99501, United States
c Department of Biology, University of Saskatchewan, and Environment Canada, Saskatoon, SK S7N 3H5, Canada
d U.S. Geological Survey, Forest and Rangeland Ecosystem Science Center, Corvallis, OR 97330, United States</t>
  </si>
  <si>
    <t>a U.S. Fish and Wildlife Service, Anchorage, AK 99503, United States
d U.S. Geological Survey, Forest and Rangeland Ecosystem Science Center, Corvallis, OR 97330, United States</t>
  </si>
  <si>
    <t>Published by Elsevier Ltd.</t>
  </si>
  <si>
    <t>Invaluable logistical support was provided by the U.S. Fish and Wildlife Service–Alaska Maritime National Wildlife Refuge, especially from Jeff Williams, Heather Renner, and the crew of the R/V Tiglax. We thank the USFWS Region 7 Avian Health and Disease Program for funding support. Michelle St. Peters provided additional logistical support. We thank Mark Ricca, Michelle Kissling, Ellen Lance, Kim Trust, and Dirk Dirkson for thoughtful discussions. We also thank Brandon Kowalski, Jack Landers, and John Pierce for lab assistance. We thank one anonymous reviewer for thoughtful feedback on an earlier draft of this manuscript. The use of trade, product, or firm names is for descriptive purposes only and does not imply endorsement by the U.S. Government. The findings and conclusions in this manuscript are those of the authors and do not necessarily represent the views of the U.S. Fish and Wildlife Service.</t>
  </si>
  <si>
    <t>10.1130/0091-7613(1987)15&lt;967:SEMMFR&gt;2.0.CO;2</t>
  </si>
  <si>
    <t>GEOLOGY, v. 15, p. 967-970,</t>
  </si>
  <si>
    <t>Scanning electron microscope method for rock-varnish dating</t>
  </si>
  <si>
    <t xml:space="preserve">1) Charles D. Harrington ;
2) John W. Whitney </t>
  </si>
  <si>
    <t>1) Earth and Space Sciences Division, MS D462, Los Alamos National Laboratory, Los Alamos, New Mexico 87545 ;
2) U.S. Geological Survey, MS 913, Box 25046, Federal Center, Denver, Colorado 80225</t>
  </si>
  <si>
    <t>N/A</t>
  </si>
  <si>
    <t xml:space="preserve">Supported by the U.S. Department of Energy. We thank Roland Hagan (Los Alamos) for discussions of scanning electron microscopy and for help with analytical aspects of the project; M. J. Aldrich and J. N. Gardner (Los Alamos), K. F. Fox, Jr., D. R. Muhs, and R. B. Raup, Jr. (U.S. Geological Survey), and D. P. Dethier (Williams College) for valuable discussions and suggestions; A. W. Laughlin, B. L. Barraclough, M. N. Machette, R. I. Dorn, R. Jones, and B. M. Crowe for helpful critical reviews; D. A. Mann for preparing the samples for analyses; and B. E. Hahn, M. A. Jones, A. T. Garcia, C. J. Archuleta (Los Alamos), and V. M. Glanzman (U.S. Geological Survey) for help in manuscript preparation. </t>
  </si>
  <si>
    <t>10.1061/(ASCE)0733-9429(1991)117:8(1080.2)</t>
  </si>
  <si>
    <t xml:space="preserve"> 
Journal of hydraulic engineering (New York, N.Y.)</t>
  </si>
  <si>
    <t>Closure to “ ” by Lewis L. DeLong</t>
  </si>
  <si>
    <t>No Access</t>
  </si>
  <si>
    <t>10.1007/s00367-005-0015-x</t>
  </si>
  <si>
    <t>Geo-Marine Letters
March 2006, Volume 26, Issue 1, pp 51–57</t>
  </si>
  <si>
    <t>Character and distribution of exposed glaciodeltaic deposits off outer Cape Cod, Massachusetts, and their effects on hydrogeology and benthic habitats</t>
  </si>
  <si>
    <t>L. J. Poppe 1
D. S. Foster 1
W. W. Danforth 1</t>
  </si>
  <si>
    <t>1.U.S. Geological SurveyWoods HoleUSA</t>
  </si>
  <si>
    <t>© Springer-Verlag 2006</t>
  </si>
  <si>
    <t>We thank the Woods Hole Science Center’s Seafloor Mapping Group for assisting with the multibeam processing, and Dann Blackwood for the bottom photography. This work was supported by the Coastal and Marine Geology Program of the U.S. Geological Survey. This manuscript has benefited from critical reviews by Walter Barnhardt, Page Valentine, and Jim Robb (all USGS).</t>
  </si>
  <si>
    <t>10.1897/06-537R.1</t>
  </si>
  <si>
    <t>Environmental Toxicology and Chemistry; Oxford 26.7(Jul 2007): 1410-7.</t>
  </si>
  <si>
    <t>COUPLING CONTAMINANTS WITH DEMOGRAPHY: EFFECTS OF LEAD AND SELENIUM IN PACIFIC COMMON EIDERS</t>
  </si>
  <si>
    <t>1) Heather Wilson; 2) Paul Flint, Abby Powelll</t>
  </si>
  <si>
    <t>1) University of Alaska;
2) U.S. Geological Survey</t>
  </si>
  <si>
    <t>2) U.S. Geological Survey</t>
  </si>
  <si>
    <t>© 2007 SETAC</t>
  </si>
  <si>
    <t>The research was primarily funded by the U.S. Fish and Wildlife Service, Yukon Delta National Wildlife Refuge, and the U.S. Geological Survey, Alaska Science Center. Additional Funding was received through the North American Sea Duck Joint Venture, Angus Gavin Memorial Migratory Bird Research Grant, and the University of Alaska Graduate School.</t>
  </si>
  <si>
    <t>10.1086/421478</t>
  </si>
  <si>
    <t xml:space="preserve">International Journal of Plant Sciences
Volume 165, Number 5 </t>
  </si>
  <si>
    <t>Photosynthesis and Fluctuating Asymmetry as Indicators of Plant Response to Soil Disturbance in the Fall‐Line Sandhills of Georgia: A Case Study Using Rhus copallinum and Ipomoea pandurata</t>
  </si>
  <si>
    <t>D. Carl Freeman,* Michelle L. Brown,* Jeffrey J. Duda,† John H. Graham,‡ John M. Emlen,† Anthony J. Krzysik,§ Harold E. Balbach,∥ David A. Kovacic,# and John C. Zak**</t>
  </si>
  <si>
    <t>*Wayne State University, 5047 Gullen Mall No. 1360, Detroit, Michigan 48202, U.S.A; 
†U.S. Geological Survey Biological Resources Division, Western Fisheries Research Center, 6505 N.E. 65th Street, Seattle, Washington 98115, U.S.A.; 
‡Department of Biology, Berry College, Mount Berry, Georgia 30149‐0446, U.S.A.; 
§Ecological Research Institute, Prescott College, Prescott, Arizona 86301, U.S.A.; 
∥U.S. Army Construction Engineering Research Laboratory, Champaign, Illinois 61826‐9005, U.S.A.; 
#Department of Landscape Architecture, University of Illinois, Champaign, Illinois 61820, U.S.A.;
**Department of Biology, Texas Tech University, Lubbock, Texas 79409, U.S.A.</t>
  </si>
  <si>
    <t>†U.S. Geological Survey Biological Resources Division, Western Fisheries Research Center, 6505 N.E. 65th Street, Seattle, Washington 98115, U.S.A.; 
∥U.S. Army Construction Engineering Research Laboratory, Champaign, Illinois 61826‐9005, U.S.A.;</t>
  </si>
  <si>
    <t>© 2004 by The University of Chicago. All rights reserved.</t>
  </si>
  <si>
    <t>This research was sponsored by Strategic Environmental Research and Development Program (SERDP) and is part of the SERDP Ecosystem Management Program. SERDP is a joint program of the U.S. Department of Defense, the U.S. Department of Energy, and the U.S. Environmental Protection Agency. SERDP program management personnel and SERDP Technical Advisory Committee provided important administrative details and guidance. We thank Hugh Westbury for his support in coordinating our fieldwork at Fort Benning and Pete Swiderek of the Fort Benning Environmental Management Division for his assistance in site selection. We would also like to thank the following people for assistance in data collection: Lisa Ceravolo, Cathy Chamberlin‐Graham, Michelle Hobig, Jennifer Murray, and Michelle Nilson.</t>
  </si>
  <si>
    <t>10.1016/S0048-9697(99)00533-1</t>
  </si>
  <si>
    <t>Science of The Total Environment
Volume 248, Issues 2–3, 5 April 2000, Pages 87-100</t>
  </si>
  <si>
    <t>Atmospheric nitrogen in the Mississippi River Basin — emissions, deposition and transport</t>
  </si>
  <si>
    <t>Gregory B. Lawrence a, Donald A. Goolsby b, William A. Battaglin b, Gary J. Stensland c</t>
  </si>
  <si>
    <t>a US Geological Survey, 425 Jordan Road, Troy, NY 12180, USA
b US Geological Survey, P.O. Box 25046, MS 406, Denver, CO 80225, USA 
c Illinois Water Survey, 2204 Griffith Dri¨e, Champaign, IL 61820, USA</t>
  </si>
  <si>
    <t xml:space="preserve">a US Geological Survey, 425 Jordan Road, Troy, NY 12180, USA
b US Geological Survey, P.O. Box 25046, MS 406, Denver, CO 80225, USA </t>
  </si>
  <si>
    <t>© 2000 Elsevier Science B.V. All rights reserved.</t>
  </si>
  <si>
    <t>The authors thank Mark David and Mark Nilles for helpful reviews of the manuscript, and James Lynch for providing model estimates of wet deposition of NOy and NHq.</t>
  </si>
  <si>
    <t>10.1016/j.jglr.2016.04.001</t>
  </si>
  <si>
    <t>Journal of Great Lakes research</t>
  </si>
  <si>
    <t>Eurytemora carolleeae in the Laurentian Great Lakes revealed by phylogenetic and morphological analysis</t>
  </si>
  <si>
    <t>10.1111/j.1471-8286.2005.00922.x</t>
  </si>
  <si>
    <t>Molecular Ecology Notes &gt; Vol 5 Issue 2</t>
  </si>
  <si>
    <t>Isolation and cross-familial amplification of 41 microsatellites for the brook charr (Salvelinus fontinalis)</t>
  </si>
  <si>
    <t>GUY M. L. PERRY 1, TIM L. KING 2, JÉRÔME ST.-CYR 1, MANON VALCOURT 1 andLOUIS BERNATCHEZ 1</t>
  </si>
  <si>
    <t>1 Département de biologie, Université Laval, Sainte-Foy, Québec, Canada G1K 7P4,
2 United States Geological Survey–Biological Research Division (USGS-BRD), Leetown Science Center, Aquatic Ecology Branch, 11649 Leetown Road, Kearneysville, WV, USA 25430</t>
  </si>
  <si>
    <t>2 United States Geological Survey–Biological Research Division (USGS-BRD), Leetown Science Center, Aquatic Ecology Branch, 11649 Leetown Road, Kearneysville, WV, USA 25430</t>
  </si>
  <si>
    <t>© 2005 Blackwell Publishing Ltd</t>
  </si>
  <si>
    <t>We would like to thank A. Crête-Lafrèniere, M. Matsuoka, L. Papillon,C. Lippé and R. St-Laurent for their assistance in the screening anddesigning of the microsatellites used here. This work was fundedby the NSERC Genomic program and is a contribution to the CanadaResearch Chair in Conservation Genetics of Aquatic Resources (LB)</t>
  </si>
  <si>
    <t>10.1007/s13157-010-0121-z</t>
  </si>
  <si>
    <t>Wetlands
February 2011, Volume 31, Issue 1, pp 135–146</t>
  </si>
  <si>
    <t>Cumulative Effects of Impoundments on the Hydrology of Riparian Wetlands along the Marmaton River, West-Central Missouri, USA</t>
  </si>
  <si>
    <t>David C. Heimann 1
Heather M. Krempa 2</t>
  </si>
  <si>
    <t>1.401 U.S. Geological SurveyWater Resources DisciplineLee’s SummitUSA
2.Department of Biology and Earth ScienceUniversity of Central MissouriWarrensburgUSA</t>
  </si>
  <si>
    <t>1.401 U.S. Geological SurveyWater Resources DisciplineLee’s SummitUSA</t>
  </si>
  <si>
    <t>© US Government 2011</t>
  </si>
  <si>
    <t>Partial support for this project was made possible through a U.S. Environmental Protection Agency wetlands program development grant (grant number CD 98779501). Additional support and assistance was provided by the Missouri Department of Conservation.</t>
  </si>
  <si>
    <t>10.1093/molbev/msq210</t>
  </si>
  <si>
    <t>Mol Biol Evol (2011) 28 (1): 473-482</t>
  </si>
  <si>
    <t>Testing Founder Effect Speciation: Divergence Population Genetics of the Spoonbills Platalea regia and Pl. minor (Threskiornithidae, Aves)</t>
  </si>
  <si>
    <t>Carol K. L. Yeung,1 Pi-Wen Tsai,2 R. Terry Chesser,3 Rong-Chien Lin,1 Cheng-Te Yao,4 Xiu-Hua Tian,5 and Shou-Hsien Li,1</t>
  </si>
  <si>
    <t>1 Department of Life Science, National Taiwan Normal University, Taipei, Taiwan, R.O.C.
2 Department of Mathematics, National Taiwan Normal University, Taipei, Taiwan, R.O.C.
3 U.S. Geological Survey, Patuxent Wildlife Research Center, National Museum of Natural History, Smithsonian Institution, Washington, DC
4 Middle Altitude Experimental Station, Endemic Species Research Institute, Chi-chi, Nantou, Taiwan, R.O.C.
5 College of Wildlife Resources, Northeast Forestry University, Harbin, Heilongjiang, China.</t>
  </si>
  <si>
    <t>3 U.S. Geological Survey, Patuxent Wildlife Research Center, National Museum of Natural History, Smithsonian Institution, Washington, DC</t>
  </si>
  <si>
    <t>© The Author 2010. Published by Oxford University Press on behalf of the Society for Molecular Biology and Evolution. All rights reserved.</t>
  </si>
  <si>
    <t>We thank the American Museum of Natural History of the United States and the Commonwealth Scientific and Industrial Research Organization of Australia for providing samples. Use of trade, product, or firm names does not imply endorsement by the U.S. Government. We thank D. Chang for assistance in writing codes for calculating summary statistics from the simulated data. We are also grateful for the valuable help and comments by M. Beaumont and technical support by P. Sweet and Y.-T. Lin. This work was supported by grants to S.-H.L. from the National Science Council, Taiwan, R.O.C.</t>
  </si>
  <si>
    <t>10.1016/S0009-2614(01)00061-6</t>
  </si>
  <si>
    <t>Chemical Physics Letters
Volume 336, Issues 3–4, 16 March 2001, Pages 212-218</t>
  </si>
  <si>
    <t>Hydrogen bond breaking in aqueous solutions near the critical point</t>
  </si>
  <si>
    <t>Robert A.Mayanovic a, Alan J.Anderson b, William A.Bassett c, I-Ming Chou d</t>
  </si>
  <si>
    <t>a Department of Physics, Astronomy and Materials Science, Southwest Missouri State University, Springfield, MO 65804, USA
b Department of Geology, St. Francis Xavier University, Antigonish, Nova Scotia, Canada B2G 2W5
c Department of Geological Sciences, Cornell University, Ithaca, NY 14853, USA
d 954 National Center, US Geological Survey, Reston, VA 20192, USA</t>
  </si>
  <si>
    <t>d 954 National Center, US Geological Survey, Reston, VA 20192, USA</t>
  </si>
  <si>
    <t>© 2001 Elsevier Science B.V.</t>
  </si>
  <si>
    <t>An award from Research Corporation supported RAM's research. This research was also supported by NSERC research and equipment grants to A.J.A. as well as funding from National Science Foundation grant DMR97-13424. We wish to thank Kenneth Finkelstein and other staff members for their help in carrying out our experiments at the Cornell High Energy Synchrotron Source.</t>
  </si>
  <si>
    <t>10.1672/0277-5212(2002)022[0366:IOAEHW]2.0.CO;2</t>
  </si>
  <si>
    <t>Wetlands 22(2):366-373</t>
  </si>
  <si>
    <t>INFLUENCE OF AN EXTREME HIGH WATER EVENT ON SURVIVAL, REPRODUCTION, AND DISTRIBUTION OF SNAIL KITES IN FLORIDA, USA</t>
  </si>
  <si>
    <t>1) Robert E. Bennetts; 2) Wiley M. Kitchens; 3) Victoria J. Dreitz;</t>
  </si>
  <si>
    <t>1) Department of Wildlife Ecology and Conservation, Florida Cooperative Fish and Wildlife Research Unit, University of Florida, P.O. Box 110450 Gainesville, Florida, USA 32611-0450;
2) U.S. Geological Survey/ Biological Resources Division Florida Cooperative Fish and Wildlife Research Unit University of Florida, P.O. Box 110450 Gainesville, Florida, USA 32611-0450;
3) Department of Biology, University of Miami, P.O. Box 249118, Coral Gables, Florida, USA 33124</t>
  </si>
  <si>
    <t>2) U.S. Geological Survey/ Biological Resources Division Florida Cooperative Fish and Wildlife Research Unit University of Florida, P.O. Box 110450 Gainesville, Florida, USA 32611-0450;</t>
  </si>
  <si>
    <t>© 2002, The Society of Wetland Scientists</t>
  </si>
  <si>
    <t>Financial support was provided by the National Park Service, U.S. Fish and Wildlife Service, U.S. Army Corps. of Engineers, U.S.G.S. Biological Resources Division, South Florida Water Management District, and St. Johns River Water Management District through the Florida Cooperative Fish and Wildlife Research Unit cooperative agreement No. 14-16-0007-1544, RWO90. We appreciate the helpful comments on the manuscript by Michael Collopy, Murray Laubhan, and Paul Sykes and field assistance from Lyn Bjork, David Boyd, Phillip Darby, Katie Golden, Hilary Maier, Steve McGehee, Scott Severs, and Patty Valentine-Darby. This is contribution number #R-08533 of the Florida Agricultural Experiment Station Journal Series, Institute of Food and Agricultural Sciences, University of Florida.</t>
  </si>
  <si>
    <t>10.1007/s11104-005-4893-5</t>
  </si>
  <si>
    <t>Plant and Soil
December 2005, Volume 277, Issue 1–2, pp 7–18</t>
  </si>
  <si>
    <t>Life-history Habitat Matching in Invading Non-native Plant Species</t>
  </si>
  <si>
    <t>Thomas J. Stohlgren 1
Catherine Crosier 1
Geneva W. Chong 1
Debra Guenther 2
Paul Evangelista 2</t>
  </si>
  <si>
    <t>1.Fort Collins Science Center, U.S. Geological Survey, Natural Resource Ecology LaboratoryColorado State UniversityFort CollinsUSA
2.Natural Resource Ecology LaboratoryColorado State UniversityFort CollinsUSA</t>
  </si>
  <si>
    <t>1.Fort Collins Science Center, U.S. Geological Survey, Natural Resource Ecology LaboratoryColorado State UniversityFort CollinsUSA</t>
  </si>
  <si>
    <t>© Springer 2005</t>
  </si>
  <si>
    <t>Funding for the vegetation sampling in Colorado was funded by the U.S. Geological Survey, while the funding for sampling in the Grand StaircaseEscalante National Monument, Utah, was provided by the Bureau of Land Management. This work would have been impossible without the enthusiastic services of over 30 research assistants, graduate students, and volunteers. We received logistic support from the staffs of Rocky Mountain National Park, the Grand StaircaseEscalante National Monument, the USGS Fort Collins Science Center, and the Natural Resource Ecology Laboratory at Colorado State University. Three anonymous reviewers provided very helpful comments. To all we are grateful.</t>
  </si>
  <si>
    <t>10.1023/A:1022598525891</t>
  </si>
  <si>
    <t>Ecotoxicology
February 2003, Volume 12, Issue 1–4, pp 171–181</t>
  </si>
  <si>
    <t>Effects of Methyl Mercury Exposure on the Growth of Juvenile Common Loons</t>
  </si>
  <si>
    <t>Kevin P. Kenow 1
Steve Gutreuter 1
Randy K. Hines 1
Michael W. Meyer 2
Francois Fournier 3
William H. Karasov 3</t>
  </si>
  <si>
    <t>1.US Geological SurveyUpper Midwest Environmental Sciences CenterLa CrosseUSA
2.Wisconsin Department of Natural ResourcesRhinelanderUSA
3.Department of Wildlife Ecology, 226 Russell LabsUniversity of Wisconsin-MadisonMadisonUSA
4.Département de biologieUniversité de MonctonMoncton, New BrunswickCanada</t>
  </si>
  <si>
    <t>1.US Geological SurveyUpper Midwest Environmental Sciences CenterLa CrosseUSA</t>
  </si>
  <si>
    <t>© Kluwer Academic Publishers 2003</t>
  </si>
  <si>
    <t>Financial support for this project was provided by the Electric Power Research Institute, the Wisconsin Utilities Association, the Wisconson Department of Natural Resources, and the US Geological Survey.</t>
  </si>
  <si>
    <t>10.2307/3801762</t>
  </si>
  <si>
    <t>The Journal of Wildlife Management
Vol. 51, No. 4 (Oct., 1987), pp. 931-937</t>
  </si>
  <si>
    <t>Survival of Young American Alligators on a Florida Lake</t>
  </si>
  <si>
    <t>1)  ALLAN R. WOODWARD,  TOMMY C. HINES; 2)  C. L. ABERCROMBIE; 3)  JAMES D. NICHOLS</t>
  </si>
  <si>
    <t>1) Florida Game and Fresh Water Fish Commission, 4005 South Main Street, Gainesville, FL;
2) Cooperative Wildlife Research Unit, 117 Newins-Ziegler Hall, University of Florida, Gainesville, FL;
3) U.S. Fish and Wildlife Service, Patuxent Wildlife Research Center, Laurel, MD</t>
  </si>
  <si>
    <t>3) U.S. Fish and Wildlife Service, Patuxent Wildlife Research Center, Laurel, MD</t>
  </si>
  <si>
    <t>10.1111/j.1748-7692.2008.00225.x</t>
  </si>
  <si>
    <t>MARINE MAMMAL SCIENCE, 24(4): 845–863</t>
  </si>
  <si>
    <t>Harbor seal population decline in the Aleutian Archipelago</t>
  </si>
  <si>
    <t>1) ROBERT J. SMALL; 2) PETER L. BOVENG, DAVID E. WITHROW; 3) G. VERNON BYRD</t>
  </si>
  <si>
    <t>1) Alaska Department of Fish and Game, Division of Wildlife Conservation, 1255 West 8th Street, Juneau, Alaska 99811, U.S.A;
2) National Marine Mammal Laboratory, NOAA/Alaska Fisheries Science Center, 7600 Sand Point Way NE, Seattle, Washington 98115, U.S.A;
3) U.S. Fish and Wildlife Service, Alaska Maritime National Wildlife Refuge, 95 Sterling Hwy, Homer, Alaska 99603, U.S.A.</t>
  </si>
  <si>
    <t>2) National Marine Mammal Laboratory, NOAA/Alaska Fisheries Science Center, 7600 Sand Point Way NE, Seattle, Washington 98115, U.S.A;
3) U.S. Fish and Wildlife Service, Alaska Maritime National Wildlife Refuge, 95 Sterling Hwy, Homer, Alaska 99603, U.S.A.</t>
  </si>
  <si>
    <t>© 2008 by the Society for Marine Mammalogy</t>
  </si>
  <si>
    <t>Lloyd Lowry provided the inspiration, unwittingly, for R.J.S. to initiate the search for the
earliest population estimate of harbor seals in the Aleutian Islands. We thank all the people
involved in the skiff-based surveys of 1977–1982. Ed Bailey, Dave Nysewander, and Karl
Schneider provided insights on surveys of harbor seals they conducted during the 1960s,
1970s, and 1980s, and Sonja Kromann and Celia Rosen searched for and located several
reports on marine mammal surveys during those decades. We are grateful to Jack Cesarone,
John Jansen, Peter Olesiuk, and Dana Seagars for conducting aerial surveys in 1999 and
analyzing photographs, and to the pilots who flew the aircraft during the 1999 surveys. John
Jansen prepared Figure 1. Comments provided by reviewers improved earlier versions of this
manuscript.</t>
  </si>
  <si>
    <t>10.1080/01431161.2013.800655</t>
  </si>
  <si>
    <t>International Journal of Remote Sensing 
Volume 34, 2013 - Issue 18: Emerging methods for the study of coastal ecosystem landscape structure and change</t>
  </si>
  <si>
    <t>Field calibration and validation of remote-sensing surveys</t>
  </si>
  <si>
    <t>Shachak Pe’eri a, Andy McLeod a, Paul Lavoie a, Seth Ackerman b, James Gardner a, and Christopher Parrish c</t>
  </si>
  <si>
    <t>a Center for Coastal and Ocean Mapping, University of New Hampshire, Durham, NH, USA;
b US Geological Survey, Woods Hole, MA 02543, USA; 
c National Oceanic and Atmospheric Administration, Silver Spring, MD 20910, USA</t>
  </si>
  <si>
    <t>b US Geological Survey, Woods Hole, MA 02543, USA; 
c National Oceanic and Atmospheric Administration, Silver Spring, MD 20910, USA</t>
  </si>
  <si>
    <t>© 2013 Taylor &amp; Francis</t>
  </si>
  <si>
    <t>The authors wish to thank captains of the research vessels Chocheco and Osprey, Emily Terry, and Ian Lundgren, and the NOAA field operation officers, and their survey team on board the NOAA survey vessel Rainier for allowing us to use their vessels for this study. The authors would also wish to thank Pete Dartnell from the USGS, Menlo Park, CA, and the anonymous reviewers who have improved the article through their constructive suggestions. This project was funded from the UNH/NOAA Joint Hydrographic Center grant NA05NOS4001153.</t>
  </si>
  <si>
    <t>10.1023/A:1003734407788</t>
  </si>
  <si>
    <t>Hydrobiologia
March 1999, Volume 397, Issue 0, pp 211–226</t>
  </si>
  <si>
    <t>Relationships between metals and hyporheic invertebrate community structure in a river recovering from metals contamination</t>
  </si>
  <si>
    <t>S. Mark Nelson 1
Richard A. Roline 1</t>
  </si>
  <si>
    <t>1.Ecological Research &amp; Investigations Group, Technical Services Center, Bureau of ReclamationDenverU.S.A.</t>
  </si>
  <si>
    <t>© Kluwer Academic Publishers 1999</t>
  </si>
  <si>
    <t>Thanks to Thomas L. LaCasse and Rafael Lopez for assistance in the field and in sorting samples and to Andrew Montaño for information on early pore water chemistry. Louis Helfrich helped in reviewing an earlier version of the manuscript, as did Will Clements, Doug Craft and two anonymous reviewers. We also thank Boris C. Kondratieff for verifying some insect identifications. This research was supported by Bureau of Reclamation research (EE010) and Eastern Colorado Area Office funds.</t>
  </si>
  <si>
    <t>10.1016/j.envpol.2014.06.033</t>
  </si>
  <si>
    <t>Environmental Pollution
Volume 193, October 2014, Pages 189-196</t>
  </si>
  <si>
    <t>Widespread occurrence of neonicotinoid insecticides in streams in a high corn and soybean producing region, USA</t>
  </si>
  <si>
    <t>Michelle L. Hladik a, Dana W. Kolpin b, Kathryn M. Kuivila c</t>
  </si>
  <si>
    <t>a U.S. Geological Survey, California Water Science Center, 6000 J Street, Placer Hall, Sacramento, CA 95819, USA
b U.S. Geological Survey, Iowa Water Science Center, 400 S. Clinton Street, Iowa City, IA 52244, USA
c U.S. Geological Survey, Oregon Water Science Center, 2130 SW 5th Avenue, Portland, OR 97201, USA</t>
  </si>
  <si>
    <t>We would like to thank Kymm Barnes, Jim Caldwell, Jim Cerveny, Jesse Garrett, Joe Gorman, Lance Gruhn, Laura Hubbard, Steve Kalkhoff, Rich Kopish, Shannon Meppelink, and Matt Noon for collecting the samples for this study. Kasey Hutchinson compiled the basin landuse information. Kasey, along with Jim Orlando, assisted with the map generation. Megan McWayne and Corey Sanders helped with the sample processing in the laboratory. Robert Gilliom provided valuable comments to the manuscript. Funding was provided by the USGS Toxic Substances Hydrology Program. Any use of trade, firm, or product names is for descriptive purposes only and does not imply endorsement by the U.S. Government.</t>
  </si>
  <si>
    <t>10.1016/0022-1694(89)90284-9</t>
  </si>
  <si>
    <t>Journal of Hydrology
Volume 108, 1989, Pages 213-234</t>
  </si>
  <si>
    <t>Seepage through a hazardous-waste trench cover</t>
  </si>
  <si>
    <t>R.W.Healy</t>
  </si>
  <si>
    <t>U.S. Geological Survey, P.O. Box 25046, Mail Stop 413, Denver, CO 80225-0046 U.S.A.</t>
  </si>
  <si>
    <t xml:space="preserve">© 1989 Elsevier Science Publishers B.V. </t>
  </si>
  <si>
    <t>10.1002/hyp.5863</t>
  </si>
  <si>
    <t>Hydrological Processes &gt; Vol 19 Issue 18</t>
  </si>
  <si>
    <t>Decadal-scale change of infiltration characteristics of a tephra-mantled hillslope at Mount St Helens, Washington</t>
  </si>
  <si>
    <t>Jon J. Major 1 andTakao Yamakoshi 2</t>
  </si>
  <si>
    <t>1 US Geological Survey, Cascades Volcano Observatory, Vancouver, WA 98683, USA
2 Public Works Research Institute, Tsukuba, Japan</t>
  </si>
  <si>
    <t>1 US Geological Survey, Cascades Volcano Observatory, Vancouver, WA 98683, USA</t>
  </si>
  <si>
    <t xml:space="preserve">Copyright © 2005 John Wiley &amp; Sons, Ltd. </t>
  </si>
  <si>
    <t>Comments on this paper by George Leavesley (USGS), John Williams (USDA), Fred Swanson (USFS) andanonymous reviewers improved the scope and clarity of the presentation.</t>
  </si>
  <si>
    <t>10.1021/es103992s</t>
  </si>
  <si>
    <t>Environ. Sci. Technol., 2011, 45 (8), pp 3196–3201</t>
  </si>
  <si>
    <t>Influence of Dissolved Organic Matter on the Environmental Fate of Metals, Nanoparticles, and Colloids</t>
  </si>
  <si>
    <t>George R. Aiken‡, Heileen Hsu-Kim§, and Joseph N. Ryan⊥</t>
  </si>
  <si>
    <t>‡ U.S. Geological Survey, 3215 Marine Street, Boulder, Colorado 80303, United States
§ Department of Civil and Environmental Engineering, Duke University, Box 90287, Durham, North Carolina 27708, United States
⊥ Department of Civil, Environmental, and Architectural Engineering, University of Colorado, Boulder, Colorado 80309, United States</t>
  </si>
  <si>
    <t>‡ U.S. Geological Survey, 3215 Marine Street, Boulder, Colorado 80303, United States</t>
  </si>
  <si>
    <t>Copyright © 2011 American Chemical Society</t>
  </si>
  <si>
    <t>We thank M.-N. Croteau, R. Harvey, A. Slowey, L. Larsen, and three anonymous reviewers for providing valuable comments to the manuscript. H.H. was supported by the U.S. Department of Energy, Department of Defense, and the Center for Environmental Implications of Nanotechnology (funded by the National Science Foundation and the U.S. Environmental Protection Agency). J.R. was funded by the National Science Foundation and the U.S. Department of Energy.</t>
  </si>
  <si>
    <t>10.1029/98GL01298</t>
  </si>
  <si>
    <t>GEOPHYSICAL RESEARCH LETTERS, VOL. 25, NO. 11, PAGES 1947-1950</t>
  </si>
  <si>
    <t xml:space="preserve">Three-year decline of magmatic COz emissions from soils of a Mammoth Mountain tree kill- Horseshoe Lake, CA, 1995-1997 </t>
  </si>
  <si>
    <t>1) Terrence M. Gerlach, Michael P. Doukas, Kenneth A. McGee, and Richard Kessler</t>
  </si>
  <si>
    <t>1) U.S. Geological Survey, Cascades Volcano Observatory, Vancouver, Washington</t>
  </si>
  <si>
    <t>This paper is not subject to U.S. copyright</t>
  </si>
  <si>
    <t xml:space="preserve">Supported by the U.S. Geological Survey through the Global Change and Climate History Program and the Volcano Hazards Program. We thank two anonymous referees and our USGS colleagues J. Ewert, C. D. Farrar, D. P. Hill, and M. L. Sorey for manuscript reviews. </t>
  </si>
  <si>
    <t>10.1029/2007JB005410</t>
  </si>
  <si>
    <t>Journal of Geophysical Research: Solid Earth (1978–2012) &gt; Vol 113 Issue B8</t>
  </si>
  <si>
    <t>Improved tests reveal that the accelerating moment release hypothesis is statistically insignificant</t>
  </si>
  <si>
    <t>Jeanne L. Hardebeck 1, Karen R. Felzer 2 andAndrew J. Michael 1</t>
  </si>
  <si>
    <t>1U.S. Geological Survey, Menlo Park, California, USA
2U.S. Geological Survey, Pasadena, California, USA</t>
  </si>
  <si>
    <t>This paper is not subject to U.S. copyright.</t>
  </si>
  <si>
    <t>We thank David Bowman and ArnaudMignan for several productive discussions. We are grateful to Sue Hough,Ken Hudnut, Roland Burgmann, an anonymous reviewer, and the associateeditor for their helpful reviews of the manuscript. We thank Ross Stein forsuggesting we search for decelerating moment release. Several figures wereprepared using the Generic Mapping Tools [Wessel and Smith, 1998]. Allauthors contributed equally to this article and the order was selected using auniform random number generator.</t>
  </si>
  <si>
    <t>10.1130/0091-7613(1986)14&lt;238:CLOARB&gt;2.0.CO;2</t>
  </si>
  <si>
    <t>GEOLOGY, v. 14, p. 238-241,</t>
  </si>
  <si>
    <t xml:space="preserve">Crater Lake, Oregon: A restricted basin with base-of-siope aprons of nonchannelized turbidites </t>
  </si>
  <si>
    <t xml:space="preserve">1) C. Hans Nelson, Audrey W. Meyer, Devin Thor, Matthew Larsen </t>
  </si>
  <si>
    <t xml:space="preserve">1) U.S. Geological Survey, 345 Middlefield Road, Menlo Park, California 94025 </t>
  </si>
  <si>
    <t xml:space="preserve">Any use of trade names is for descriptive purposes only and does not imply endorsement by the U.S. Geological Survey. </t>
  </si>
  <si>
    <t>10.1029/RG025i005p00895</t>
  </si>
  <si>
    <t>REVIEWS OF GEOPHYSICS, VOL. 25, NO. 5, PAGES 895-899</t>
  </si>
  <si>
    <t xml:space="preserve">U.S. NATIONAL REPORT TO INTERNATIONAL UNION OF GEODESY AND GEOPHYSICS 1983-1986: Geomagnetism and Paleomagnetism </t>
  </si>
  <si>
    <t xml:space="preserve">RICHARD J. BLAKELY </t>
  </si>
  <si>
    <t xml:space="preserve">U.S. Geological Survey Menlo Park, California 94025 </t>
  </si>
  <si>
    <t xml:space="preserve">This paper is not subject to U.S. copyright. </t>
  </si>
  <si>
    <t>10.1007/s10980-007-9147-x</t>
  </si>
  <si>
    <t>Landscape Ecology
January 2008, Volume 23, Supplement 1, pp 37–53</t>
  </si>
  <si>
    <t>Influence of landscape structure on reef fish assemblages</t>
  </si>
  <si>
    <t>Rikki Grober-Dunsmore 1,2,5
Thomas K. Frazer 1
James P. Beets 3
William J. Lindberg 1
Paul Zwick 4
Nicholas A. Funicelli 2</t>
  </si>
  <si>
    <t>1.Department of Fisheries and Aquatic SciencesUniversity of FloridaGainesvilleUSA
2.US Geological SurveyGainesvilleUSA
3.Department of Marine SciencesUniversity of Hawaii-HiloHiloUSA
4.Department of Urban and Regional PlanningUniversity of FloridaGainesvilleUSA
5.National Marine Protected Areas CenterNOAASanta CruzUSA</t>
  </si>
  <si>
    <t>2.US Geological SurveyGainesvilleUSA
5.National Marine Protected Areas CenterNOAASanta CruzUSA</t>
  </si>
  <si>
    <t>© Springer Science+Business Media B.V. 2007</t>
  </si>
  <si>
    <t>Support provided by the Biological Resources Division of the USGS, the Department of Fisheries and Aquatic Sciences at the University of Florida, the Disney Wildlife Conservation Fund, the Canon Science Scholars program, the American Academy for the Advancement of Science and the National Park Service. Reef fish sampling conducted by Jim Beets, Alan Friedlander, Nicholas Wolff, and RGD. Dr. Caroline Rogers, Rafe Boulon, Jeff Miller and Jim Petterson at the Virgin Islands National Park helped facilitate this research. This manuscript was greatly improved thanks to comments from Victor Bonito, Sky Notestein, Stephanie Keller, and NOAA’s Biogeography Team.</t>
  </si>
  <si>
    <t>10.1111/j.1365-3091.1992.tb02159.x</t>
  </si>
  <si>
    <t xml:space="preserve">Sedimentology (1992) 39,905-930 </t>
  </si>
  <si>
    <t xml:space="preserve">Tidal influence in Cretaceous fluvial strata from Utah, USA: a key to sequence
stratigraphic interpretation </t>
  </si>
  <si>
    <t>KEITH W. SHANLEY*, PETER J. McCABE ** and ROBERT D. HETTINGER **</t>
  </si>
  <si>
    <t xml:space="preserve">*Colorado SchooI of Mines, Department of Geology and Geological Engineering, Golden, CO 80401, USA
** US Geological Survey, Federal Center, MS 972, PO Box 25046, Denver, CO 80225, USA </t>
  </si>
  <si>
    <t xml:space="preserve">** US Geological Survey, Federal Center, MS 972, PO Box 25046, Denver, CO 80225, USA </t>
  </si>
  <si>
    <t>Much of this research is part of K.W.S.’s PhD thesis at the Colorado School of Mines which has been carried out in cooperation with the US Geological Survey. K. W.S. gratefully acknowledges financial support from Shell Development Company, Koninklijke/Shell Exploratie en Productie Laboratorium, Exxon Production Research Company, Canadian Hunter Exploration Ltd, Marathon Oil Company, Amoco Production Company and British Petroleum. Financial support is also gratefully acknowledged from the Colorado School of Mines, the Geological Society of America, the SIPES Foundation and the Amoco Foundation. This manuscript has been significantly improved through the reviews of Mark Kirschbaum (US Geological Survey), Gerry Middleton (McMaster University), Dag Nummedal (Louisiana State University) and Ole Martinsen (University of Bergen).</t>
  </si>
  <si>
    <t>10.1016/j.jconhyd.2011.02.003</t>
  </si>
  <si>
    <t>Journal of Contaminant Hydrology
Volume 124, Issues 1–4, 1 June 2011, Pages 57-67</t>
  </si>
  <si>
    <t>Mineralogy, morphology, and textural relationships in coatings on quartz grains in sediments in a quartz-sand aquifer</t>
  </si>
  <si>
    <t>Shouliang Zhang a, Douglas B. Kent b, David C. Elbert a, Zhi Shi c, James A. Davis b, David R. Veblen a</t>
  </si>
  <si>
    <t>a Department of Earth and Planetary Sciences, Johns Hopkins University, Baltimore, MD 21218, USA
b U.S. Geological Survey, 345 Middlefield Rd. MS 496, Menlo Park, CA 94025, USA 
c Department of Geography and Environmental Engineering, Johns Hopkins University, Baltimore, MD 21218, USA</t>
  </si>
  <si>
    <t xml:space="preserve">b U.S. Geological Survey, 345 Middlefield Rd. MS 496, Menlo Park, CA 94025, USA </t>
  </si>
  <si>
    <t>© 2011 Elsevier B.V. All rights reserved.</t>
  </si>
  <si>
    <t>The authors thank Joanne Stubbs for preparing one of the TEM samples for this study using FIB instrument and E.J. Bouwer for providing access to ICP-MS at Department of Geography and Environmental Engineering in Johns Hopkins University. Comments by Marjorie Schulz, Lisa Stillings, and two anonymous reviewers greatly improved the quality of the manuscript. The study was funded in part by the Toxic Substances Hydrology Research and National Research Programs of the U. S. Geological Survey</t>
  </si>
  <si>
    <t>10.1007/s00126-008-0193-3</t>
  </si>
  <si>
    <t>Mineralium Deposita
September 2008, 43:735</t>
  </si>
  <si>
    <t>Reactive flow models of the Anarraaq Zn–Pb–Ag deposit, Red Dog district, Alaska</t>
  </si>
  <si>
    <t>Christian Schardt 1,4
Grant Garven 2
Karen D. Kelley 3
David L. Leach 3</t>
  </si>
  <si>
    <t>1.Department of Earth and Planetary SciencesJohns Hopkins UniversityBaltimoreUSA
2.Department of GeologyTufts UniversityMedfordUSA
3.U.S. Geological SurveyDenverUSA
4.Department of Mineralogy and Economic GeologyRWTH AachenAachenGermany</t>
  </si>
  <si>
    <t>3.U.S. Geological SurveyDenverUSA</t>
  </si>
  <si>
    <t>© Springer-Verlag 2008</t>
  </si>
  <si>
    <t>This project was supported by the Mineral Resources Program of the USGS. We thank Julie Dumoulin and Chris Potter at the USGS for discussions about the stratigraphy and structure of the region and for help in constructing the Anarraaq cross section. Teck Comico geologists, including Adrian King, Jeff Clark, and Brigitte Dejou, provided geological and geochemical information that in part formed the foundation for the modeling. The senior author wishes to thank Lyudmyla Koziy for technical assistance.</t>
  </si>
  <si>
    <t>10.1016/j.jvolgeores.2006.01.001</t>
  </si>
  <si>
    <t>Journal of Volcanology and Geothermal Research
Volume 154, Issues 3–4, 15 June 2006, Pages 169-180</t>
  </si>
  <si>
    <t>Geochemistry of low-temperature springs northwest of Yellowstone caldera: Seeking the link between seismicity, deformation, and fluid flow</t>
  </si>
  <si>
    <t>William C. Evans a, Deborah Bergfeld a, Matthijs C. van Soest b, Mark A. Huebner a, John Fitzpatrick a, Kinga M. Revesz c</t>
  </si>
  <si>
    <t>a U.S. Geological Survey, 345 Middlefield Road, Menlo Park, CA 94025, USA 
b Lawrence Berkeley National Laboratory, Center for Isotope Geochemistry, Berkeley, CA 94701, USA 
c U.S. Geological Survey, Stable Isotope Laboratory, Reston, VA 20192, USA</t>
  </si>
  <si>
    <t>National Lab; Employee</t>
  </si>
  <si>
    <t>Published by Elsevier B.V.</t>
  </si>
  <si>
    <t>We thank Christie Hendrix (NPS) for logistical help within the park and the Reston Stable Isotope Laboratory (USGS) for analytical support. Kathryn Flynn (USGS) provided GIS expertise for the construction of Fig. 1, and James Montesi (USDA) provided SNOTEL data. Lizet Christiansen helped with the sampling. Jake Lowenstern, Jen Lewicki, Cindy Werner, and Fraser Goff provided constructive reviews.</t>
  </si>
  <si>
    <t>10.1080/00028487.2011.545004</t>
  </si>
  <si>
    <t>Transactions of the American Fisheries Society 
Volume 140, 2011 - Issue 2</t>
  </si>
  <si>
    <t>Canadian-Origin Chinook Salmon Rearing in Nonnatal U.S. Tributary Streams of the Yukon River, Alaska</t>
  </si>
  <si>
    <t>1) David W. Daum; 2) Blair G. Flannery</t>
  </si>
  <si>
    <t>1) U.S. Fish and Wildlife Service, Fairbanks Fish and Wildlife Field Office, 101 12th Avenue, Room 110, Fairbanks, Alaska 99701, USA;
2) U.S. Fish and Wildlife Service, Conservation Genetics Laboratory, 1011 East Tudor Road, Anchorage, Alaska 99503, USA</t>
  </si>
  <si>
    <t>Special appreciation is extended to those who contributed to this project: F. Andersen, P. Sanders and staff of Yukon-Charley Rivers National Park and Preserve; T. Beacham, D. Gillespie, P. Milligan, and A. von Finster of Department of Fisheries and Oceans Canada; L. Dubois and J Johnson of Alaska Department of Fish and Game; M. Bradford of Simon Fraser University; and J. Adams, J. Bromaghin, R. Brown, B. Carter, R. Hander, E. Krestschmer, O. Schlei, and J. Wenburg of the U.S. Fish and Wildlife Service. We would also like to thank two anonymous reviewers and the associate editor for their helpful comments that improved the manuscript. The U.S. Fish and Wildlife Service, Fairbanks Fish and Wildlife Field Office and Conservation Genetics Laboratory, and the National Park Service provided funding support for this project. The findings and conclusions in this article are those of the authors and do not necessarily represent the views of the U.S. Fish and Wildlife Service. Reference of trade names does not imply endorsement by the U.S. Government.</t>
  </si>
  <si>
    <t>10.1043/0043-5643(2002)114(0044:CSOTBB)2.0.CO;2</t>
  </si>
  <si>
    <t>Couldn't Locate</t>
  </si>
  <si>
    <t>10.1006/viro.2001.1023</t>
  </si>
  <si>
    <t>Virology
Volume 287, Issue 1, 15 August 2001, Pages 105-111</t>
  </si>
  <si>
    <t>Quantitative Analysis of Herpesvirus Sequences from Normal Tissue and Fibropapillomas of Marine Turtles with Real-Time PCR</t>
  </si>
  <si>
    <t>Sandra L. Quackenbush,* Rufina N. Casey,† Rebecca J. Murcek,† Thomas A. Paul,† Thierry M. Work,‡ Colin J. Limpus,§ Anny Chaves,¶ Leslie duToit,¶ Javier Vasconcelos Perez,i A. Alonso Aguirre,** Terry R. Spraker,†† Julia A. Horrocks,‡‡ Lotus A. Vermeer,§§ George H. Balazs,¶¶ and James W. Casey†</t>
  </si>
  <si>
    <t>*Department of Molecular Biosciences, University of Kansas, Lawrence, Kansas 66045-2106; 
†Cornell University, Department of Microbiology and Immunology, Ithaca, New York 14853; 
‡United States Geological Survey, National Wildlife Health Center, Honolulu Field Station, Honolulu, Hawaii 96850; 
§Queensland Parks and Wildlife Service, P.O. Box 155, Brisbane, Albert St. Q4002, Australia; 
¶ San Pablo Heredia, Costa Rica; iInstituto Nacional de la Pesca, Centro Mexicano de la Tortuga, Mazunte, Tonameca km 7 Carretera San Antonio-Puerto Angel Apdo., Postal 16, Puerto Angel, Oaxaca National; 
**Wildlife Trust, 1200 Lincoln Avenue, Suite 2, Prospect Park, Pennsylvania 19076; 
††State Veterinary Diagnostic Laboratory, Colorado State University, Fort Collins, Colorado 80523; 
‡‡Department of Biological and Chemical Sciences, University of the West Indies, Cave Hill, St. Michael, Barbados; 
§§Barbados Sea Turtle Project, Bellairs Research Institute, St. James, Barbados;
¶¶National Marine Fisheries Service, Southwest Fisheries Science Center, Honolulu Laboratory, 2570 Dole St., Honolulu, Hawaii 96822</t>
  </si>
  <si>
    <t>‡United States Geological Survey, National Wildlife Health Center, Honolulu Field Station, Honolulu, Hawaii 96850; 
¶¶National Marine Fisheries Service, Southwest Fisheries Science Center, Honolulu Laboratory, 2570 Dole St., Honolulu, Hawaii 96822</t>
  </si>
  <si>
    <t>Copyright © 2001 by Academic Press. All rights of reproduction in any form reserved</t>
  </si>
  <si>
    <t>We express our gratitude to Dr. Allan Eaglesham for critical reading of this manuscript. T.A.P. and R.J.M. were supported by a training Grant 5T32CA09682 from the National Institutes of Health.</t>
  </si>
  <si>
    <t>10.1190/1.1442355</t>
  </si>
  <si>
    <t>Geophysics Vol. 52</t>
  </si>
  <si>
    <t>Introduction to the Special Issue on remote sensing</t>
  </si>
  <si>
    <t>Kenneth Watson</t>
  </si>
  <si>
    <t>U.S. Geological Survey</t>
  </si>
  <si>
    <t>© 1987 Society of Exploration of Geophysicist</t>
  </si>
  <si>
    <t>10.1644/11-MAMM-A-217.1</t>
  </si>
  <si>
    <t>Journal of Mammalogy 93(2):605-614</t>
  </si>
  <si>
    <t>A new species of Lophostoma d'Orbigny, 1836 (Chiroptera: Phyllostomidae) from Panama</t>
  </si>
  <si>
    <t>1) PAUL M. VELAZCO; 2) ALFRED L. GARDNER</t>
  </si>
  <si>
    <t>1) Department of Mammalogy, American Museum of Natural History, New York, NY 10024, USA;
2) United States Geological Survey Patuxent Wildlife Research Center, National Museum of Natural History MRC-111, Smithsonian Institution, Washington, DC 20013-7012, USA</t>
  </si>
  <si>
    <t>© 2012 American Society of Mammalogists</t>
  </si>
  <si>
    <t>The following curators and collection staff graciously provided access to specimens under their care: N. B. Simmons and E. Westwig, American Museum of Natural History, New York; B. D. Patterson and J. Phelps, Field Museum of Natural History, Chicago; M. S. Hafner, Museum of Natural Science, Louisiana State University, Baton Rouge; V. Pacheco, Museo de Historia Natural de la Universidad Nacional Mayor de San Marcos, Lima; S. Burneo, Museo de Zoología, Pontificia Universidad Católica del Ecuador, Quito; R. J. Baker, Museum of Texas Tech University, Lubbock; and S. C. Peurach, Patuxent Wildlife Research Center, United States Geological Survey. We thank P. J. Wynne for the illustration of Fig. 2, J. P. Carrera and C. M. Pinto for their measurements of the holotypes of Lophostoma aequatorialis and L. yasuni, and D. von Staden for the live bat photographs. For critical comments on an early draft of this manuscript, we thank T. Chesser, K. Kline, R. Pine, N. Woodman, and 1 anonymous reviewer. Funding for this project was provided to PMV by the Gerstner and Roosevelt postdoctoral fellowships at the American Museum of Natural History.</t>
  </si>
  <si>
    <t>10.1007/s10040-008-0345-7</t>
  </si>
  <si>
    <t xml:space="preserve">Hydrogeology Journal
February 2009, Volume 17, Issue 1, pp 215–228
</t>
  </si>
  <si>
    <t>Relating groundwater to seasonal wetlands in southeastern Wisconsin, USA</t>
  </si>
  <si>
    <t>John D. Skalbeck 1
Donald M. Reed 2
Randall J. Hunt 3
Jamie D. Lambert 4</t>
  </si>
  <si>
    <t>1.Department of GeosciencesUniversity of Wisconsin-ParksideKenoshaUSA
2.Southeastern Wisconsin Regional Planning CommissionWaukeshaUSA
3.US Geological Survey – Wisconsin Water Science CenterMiddletonUSA
4.Wisconsin Department of Natural ResourcesWaukeshaUSA</t>
  </si>
  <si>
    <t>3.US Geological Survey – Wisconsin Water Science CenterMiddletonUSA</t>
  </si>
  <si>
    <t>©  Springer-Verlag 2008</t>
  </si>
  <si>
    <t>This work was supported by a State of Wisconsin Coastal Management Program Grant, the Southeastern Wisconsin Regional Planning Commission, and US Geological Survey Cooperative Program. The authors thank two anonymous reviewers and the guest editor for their helpful comments. Special thanks are extended to J. Walker (USGS) for his generous contribution on the root zone residence time calculations and his review of the manuscript; to Dr. L. A. Leitner of the SEWRPC staff for assiting with the vegetation sampling and reviewing a draft of the manuscript; and to D. Roberts NRCS (emeritus) for the soil sampling and classifications.</t>
  </si>
  <si>
    <t>10.1016/0048-3575(77)90063-3</t>
  </si>
  <si>
    <t>Pesticide Biochemistry and Physiology
Volume 7, Issue 1, February 1977, Pages 28-33</t>
  </si>
  <si>
    <t>DDE increases the toxicity of parathion to coturnix quail</t>
  </si>
  <si>
    <t>J.Larry Ludke</t>
  </si>
  <si>
    <t>U. S. Fish and Wildlife Service, Patuxent Wildlife Research Center, Laurel, Maryland 20811 USA</t>
  </si>
  <si>
    <t xml:space="preserve">Copyright © 1977 by Academic Press, Inc. Rights of reproduction in any form reserved </t>
  </si>
  <si>
    <t>10.1016/j.fishres.2016.04.021</t>
  </si>
  <si>
    <t>Fisheries Research
Volume 181, September 2016, Pages 214-221</t>
  </si>
  <si>
    <t>Recruitment synchrony of yellow perch (Perca flavescens, Percidae) in the Great Lakes region, 1966–2008</t>
  </si>
  <si>
    <t>Andrew E. Honsey a, David B. Bunnell b, Cary D. Troy c, David G. Fielder d, Michael V. Thomas e, Carey T. Knight f, Stephen C. Chong g, Tomas O. Höök a</t>
  </si>
  <si>
    <t>a Department of Forestry and Natural Resources, Purdue University, 195 Marstellar Street, West Lafayette, IN 47907, USA 
b USGS Great Lakes Science Center, 1451 Green Road, Ann Arbor, MI 48105, USA 
c Lyles School of Civil Engineering, Purdue University, 550 Stadium Mall Drive, West Lafayette, IN 47907, USA 
d Michigan Department of Natural Resources, Alpena Fisheries Research Station, 160 E. Fletcher, Alpena, MI 49707, USA 
e Michigan Department of Natural Resources, Lake St. Clair Fisheries Research Station, 33135 South River Road, Harrison Township, MI 48405, USA 
f Ohio Department of Natural Resources, Fairport Fish Research Station, 1190 High Street, Fairport Harbor, OH 44077, USA 
g Ontario Ministry of Natural Resources and Forestry, Upper Great Lakes Management Unit, 1235 Queen Street East, Sault Ste. Marie, ON P6A 2E5, Canada 
h Illinois-Indiana Sea Grant, 195 Marsteller Street, West Lafayette, IN 47907, USA</t>
  </si>
  <si>
    <t xml:space="preserve">b USGS Great Lakes Science Center, 1451 Green Road, Ann Arbor, MI 48105, USA </t>
  </si>
  <si>
    <t>© 2016 Elsevier B.V. All rights reserved.</t>
  </si>
  <si>
    <t>We are indebted to Dr. Tom Lauer (Ball State University), Dr. Serguisz Czesny and Rebecca Redman (Illinois Natural History Survey), and Tammie Paoli (Wisconsin Department of Natural Resources) for providing data and insight throughout the development of the project. We also thank W.C. Leggett and John M. Casselman (Queen’s University) for their assistance in funding the collection of some of the data used in the analysis. We thank all of the technicians, biologists, captains, and all those involved in collecting the vast quantities of data analyzed herein. Finally, we appreciate comments from anonymous reviewers that helped to improve this contribution. Any use of trade, firm, or product names is for descriptive purposes only and does not imply endorsement by the U.S. Government. This article is contribution 2035 of the USGS Great Lakes Science Center and Purdue Climate Change Research Center paper number 1620. This work was supported by the Great Lakes Fishery Commission Grant 2012_TRO_44022.</t>
  </si>
  <si>
    <t>10.1577/H05-053.1</t>
  </si>
  <si>
    <t>Journal of Aquatic Animal Health 
Volume 18, 2006 - Issue 4</t>
  </si>
  <si>
    <t>Tumor Prevalence in Mummichogs from the Delaware Estuary Watershed</t>
  </si>
  <si>
    <t>1) ALFRED E. PINKNEY; 2) JOHN C. HARSHBARGER</t>
  </si>
  <si>
    <t>1) U.S. Fish and Wildlife Service, Chesapeake Bay Field Office, 177 Admiral Cochrane Drive, Annapolis, Maryland 21401, USA;
2) Department of Pathology, George Washington University Medical Center, 2300 I Street Northwest, Washington, DC 20037, USA</t>
  </si>
  <si>
    <t>© Copyright by the American Fisheries Society 2006</t>
  </si>
  <si>
    <t>1) U.S. Fish and Wildlife Service, Chesapeake Bay Field Office, 177 Admiral Cochrane Drive, Annapolis, Maryland 21401, USA;</t>
  </si>
  <si>
    <t>We thank Peter McGowan, Chris Guy, Ray Li, and Michelle Eversen of the U.S. Fish and Wildlife Service and Mike Mensinger of the Delaware Department of Natural Resources and Environmental Control for their help with the fish collections. Bob Scarborough and David Carter provided advice and information on site selection. Matthew T. Mellon of the U.S. Environmental Protection Agency Region III provided chemistry data on Hershey Run. Patty McCawley, Laurie Hewitt, and Leslie Gerlich helped with the preparation of the report. The reviewers' comments are greatly appreciated. The project was funded by the Delaware Department of Natural Resources and Environmental Control. Reference to trade names does not imply endorsement by the U.S. Government.</t>
  </si>
  <si>
    <t>10.1525/cond.2009.080012</t>
  </si>
  <si>
    <t>The Condor 111(1):36-42.</t>
  </si>
  <si>
    <t>Influence of Trees in the Landscape on Parasitism Rates of Grassland Passerine Nests in Southeastern North Dakota</t>
  </si>
  <si>
    <t>1 U.S. Geological Survey, Northern Prairie Wildlife Research Center, 8711 37th Street SE, Jamestown, ND 58401 
2 State University of New York, College of Environmental Sciences and Forestry, 1 Forestry Drive, Syracuse, NY 13210
3 Present address: Laboratory of Ornithology, Cornell University, 159 Sapsucker Woods Rd., Ithaca, NY 14850.
4 Present address: U.S. Geological Survey, Northern Prairie Wildlife Research Center, 204 Hodson Hall, 1980 Folwell Avenue, St. Paul, MN 55108.</t>
  </si>
  <si>
    <t>PAMELA J. PIETZ 1, DEBORAH A. BUHL 1, JILL A. SHAFFER 1, MAIKEN WINTER 2,3, AND DOUGLAS H. JOHNSON 1,4</t>
  </si>
  <si>
    <t xml:space="preserve">1 U.S. Geological Survey, Northern Prairie Wildlife Research Center, 8711 37th Street SE, Jamestown, ND 58401 </t>
  </si>
  <si>
    <t>©2009 by The Cooper Ornithological Society. All rights reserved.</t>
  </si>
  <si>
    <t>Thanks to U.S. Forest Service district ranger B. R. Stotts for permission to work on the SNG and to members of all the field crews for finding and monitoring nests. H. T. Sklebar, B. R. Euliss, M. A. Cunningham, and R. M. Bush provided the digital data needed to assess the effects of tree cover. L. D. Igl provided useful discussions and suggestions throughout the preparation of this paper. T. A. Grant, L. D. Igl, J. E. Austin, and anonymous reviewers provided helpful comments on various drafts. The studies were funded by the U.S. Geological Survey and the U.S. Fish and Wildlife Service, regions 3 and 6. Any use of trade, product, or firm names is for descriptive purposes only and does not imply endorsement by the U.S. Government.</t>
  </si>
  <si>
    <t>10.1130/0091-7613(1976)4&lt;49:TIOALP&gt;2.0.CO;2</t>
  </si>
  <si>
    <t>GEOLOGY Vol. 4 No. 1</t>
  </si>
  <si>
    <t xml:space="preserve">Tectonic implications of a late Paleozoic volcanic arc In the Talkeetna Mountains, south-central Alaska </t>
  </si>
  <si>
    <t xml:space="preserve">Bela Csejtey, Jr. </t>
  </si>
  <si>
    <t xml:space="preserve">u.s. Geological Survey 345 Middlefield Road Menlo Park, California 94025 </t>
  </si>
  <si>
    <t xml:space="preserve">Discussions with U.S. Geological Survey colleagues in Menlo Park are gratefully acknowledged. </t>
  </si>
  <si>
    <t>10.1017/S0030605313000094</t>
  </si>
  <si>
    <t>Oryx; Cambridge 48.2(Apr 2014): 195-203.</t>
  </si>
  <si>
    <t>Translocation and hand-rearing of the short-tailed albatross Phoebastria albatrus: early indicators of success for species conservation and island restoration</t>
  </si>
  <si>
    <t>1) TOMOHIRO DEGUCHI, KIYOAKI OZAKI, FUMIO SATO and NOBORU NAKAMURA; 2) ROBERT M. SURYAN; 3) JUDY F. JACOBS and GREGORY R. BALOGH</t>
  </si>
  <si>
    <t>1) Yamashina Institute for Ornithology, Division of Avian Conservation, Chiba, Japan;
2) Oregon State University, Hatfield Marine Science Center, 2030S.E. Marine Science Drive, Newport, Oregon 97365;
3) U.S. Fish and Wildlife Service, Ecological Services, Anchorage, USA</t>
  </si>
  <si>
    <t>3) U.S. Fish and Wildlife Service, Ecological Services, Anchorage, USA</t>
  </si>
  <si>
    <t>© 2013 Fauna &amp; Flora International. Parts of this are a work of the U.S. Government and not subject to copyright protection in the United States.</t>
  </si>
  <si>
    <t>Yes</t>
  </si>
  <si>
    <t>We are grateful to the many field staff and veterinarians who worked diligently on this project, with special thanks to Y. Hayashi, S. Yamagishi, H. Shimazu, F. Akishinomiya, H. Hasegawa, B. Zaun, L. Perriman, J. Klavitter, Y. Watanabe, T. Harada, T. Work and N. Emura. Amelia O'Connor assisted with creating Fig. 1. Funding was provided by the National Fish and Wildlife Foundation, the U.S. Fish and Wildlife Service, the Japanese Ministry of the Environment, the North Pacific Research Board, the Japanese Ministry of Education, Culture, Sports, Science and Technology, the Suntory Fund for Bird Conservation, the Asahi Newspaper Company, and the Mitsui &amp; Co., Ltd. Environmental Fund. We also wish to thank NHK Japan Broadcasting Corporation, especially S. Kagawa, for their support and documentation of this project. This research was approved by the animal care and use committee of Oregon State University and by permit from the Japanese Ministry of the Environment, Tokyo Metropolitan Government, and the U.S. Fish and Wildlife Service. This is contribution No. 405 of the North Pacific Research Board. We dedicate this paper to the memory of project veterinarian Dr Yuki Watanabe, who was not able to share in the excitement of hand-reared albatrosses returning to the new colony site or of witnessing the first egg laid. Without her guidance this study would not have been possible.</t>
  </si>
  <si>
    <t>10.1007/s10750-012-1085-1</t>
  </si>
  <si>
    <t>Hydrobiologia
September 2012, Volume 693, Issue 1, pp 39–53</t>
  </si>
  <si>
    <t>Hydroclimatic and hydrochemical controls on Plecoptera diversity and distribution in northern freshwater ecosystems</t>
  </si>
  <si>
    <t>Laura M. Kruitbos 1
Doerthe Tetzlaff 1
Chris Soulsby 1
Jim Buttle 2
Sean K. Carey 3
Hjalmar Laudon 4
Jeffrey J. McDonnell 1,5
Kevin McGuire 6
Jan Seibert 7,8
Richard Cunjak 9
Jamie Shanley 10</t>
  </si>
  <si>
    <t>1.Northern Rivers Institute, School of GeosciencesUniversity of AberdeenAberdeenUK
2.Department of GeographyTrent UniversityPeterboroughCanada
3.School of Geography and Earth SciencesMcMaster UniversityHamiltonCanada
4.Forest Ecology and Management, SLUUmeåSweden
5.Department of Forest Engineering, Resources and ManagementOregon State UniversityCorvallisUSA
6.Department of Forest Resources and Environmental Conservation, Virginia Water Resources Research CenterVirginia TechBlacksburgUSA
7.Department of GeographyUniversity of ZurichZurichSwitzerland
8.Department of Physical Geography and Quaternary GeologyStockholm UniversityStockholmSweden
9.Canadian Rivers Institute, Department of Biology and the Faculty of Forestry and Environmental ManagementUniversity of New BrunswickFrederictonCanada
10.US Geological SurveyRestonUSA</t>
  </si>
  <si>
    <t>10.US Geological SurveyRestonUSA</t>
  </si>
  <si>
    <t>© Springer Science+Business Media B.V. 2012</t>
  </si>
  <si>
    <t>We thank the Leverhulme Trust for funding the North-Watch project (http://www.abdn.ac.uk/northwatch/). This paper evolved from discussions at an international workshop titled “Hydroecological responses to climate change in northern catchments” which was held in Aviemore, Scotland, 29 August to 1 September, 2010. We thank Klement Tockner (Leibniz Institute for Freshwater Ecology and Inland Fisheries, Berlin), Philip Wookey (University of Stirling), Angela Gurnell (Queen Mary, University of London), Iain Malcolm and Phil Bacon (Marine Scotland) who participated in this workshop and contributed to presentations and discussions valuable to this work. We would also like to thank Nikolai Friberg (Aarhus University, National Environmental Research Institute) for his time and useful comments he provided to this manuscript. We are also grateful to two anonymous referees for their valuable suggestions, Alison Sandison for the preparation of the map, and Alan Herlihy and Tina Garland (Oregon State University) for their assistance in providing us with data for Mack Creek, HJ Andrews. This paper represents contribution number 120 of the Catamaran Brook Research Project.</t>
  </si>
  <si>
    <t>10.1577/M04-172.1</t>
  </si>
  <si>
    <t>North American Journal of Fisheries Management 
Volume 25, 2005 - Issue 4</t>
  </si>
  <si>
    <t>Evaluation of Sampling Techniques for Age-0 Lake Sturgeon in a Lake Michigan Tributary</t>
  </si>
  <si>
    <t>1) ANGELA C. BENSON AND TRENT M. SUTTON;
2) ROBERT F. ELLIOTT;
3) THOMAS G. MERONEK</t>
  </si>
  <si>
    <t>1) Purdue University, Department of Forestry and Natural Resources, 195 Marsteller Street, West Lafayette, Indiana 47907, USA;
2) U.S. Fish and Wildlife Service, Green Bay Fishery Resources Office, 2661 Scott Tower Drive, New Franken, Wisconsin 54229, USA;
3) Wisconsin Department of Natural Resources, Upper North Ogden Road, Post Office Box 208, Peshtigo, Wisconsin 54157, USA</t>
  </si>
  <si>
    <t>2) U.S. Fish and Wildlife Service, Green Bay Fishery Resources Office, 2661 Scott Tower Drive, New Franken, Wisconsin 54229, USA;</t>
  </si>
  <si>
    <t>© Copyright by the American Fisheries Society 2005</t>
  </si>
  <si>
    <t>We would like to thank S. Donabauer, T. Bacula, P. Wilson, B. Gunderman, K. Konyn, S. Kuchenberg, A. Hinickle, and L. Lindley for their assistance with fieldwork during this research. Constructive comments on an earlier draft by J. Dunning, B. Fisher, S. Schram, C. Griswold, and two anonymous reviewers improved this manuscript. The experimental procedures used in this research were approved by the Purdue University Animal Care and Use Committee as protocol 01-058. Support for this research was provided by the Great Lakes Fishery Trust and the Department of Forestry and Natural Resources at Purdue University. This research was approved for publication as manuscript 17488 by the Purdue University Agricultural Research Program.</t>
  </si>
  <si>
    <t>10.1007/s10750-008-9321-4</t>
  </si>
  <si>
    <t>Hydrobiologia
June 2008, Volume 604, Issue 1, pp 5–19</t>
  </si>
  <si>
    <t>Response in the water quality of the Salton Sea, California, to changes in phosphorus loading: an empirical modeling approach</t>
  </si>
  <si>
    <t>Dale M. Robertson 1
S. Geoffrey Schladow 2</t>
  </si>
  <si>
    <t>1.U.S. Geological SurveyMiddletonUSA
2.Department of Civil and Environmental EngineeringUniversity of California-DavisDavisUSA</t>
  </si>
  <si>
    <t>1.U.S. Geological SurveyMiddletonUSA</t>
  </si>
  <si>
    <t>© Springer Science+Business Media B.V. 2008</t>
  </si>
  <si>
    <t>10.1061/(ASCE)BE.1943-5592.0000259</t>
  </si>
  <si>
    <t xml:space="preserve"> JOURNAL OF BRIDGE ENGINEERING Vol. 17 Issue. 2</t>
  </si>
  <si>
    <t>Assessment of Modal-Pushover-Based Scaling Procedure for Nonlinear Response History Analysis of Ordinary Standard Bridges</t>
  </si>
  <si>
    <t>Erol Kalkan, M.ASCE 1 and Neal S. Kwong 2</t>
  </si>
  <si>
    <t>1 Research Structural Engineer, U.S. Geological Survey, Menlo Park, CA 94025 
2 Ph.D. Candidate, Univ. of California, Berkeley, CA 94709</t>
  </si>
  <si>
    <t xml:space="preserve">1 Research Structural Engineer, U.S. Geological Survey, Menlo Park, CA 94025 </t>
  </si>
  <si>
    <t xml:space="preserve"> © ASCE</t>
  </si>
  <si>
    <t>The first author would like to acknowledge the generous support of the Earthquake Engineering Research Institute for providing him the 2008 EERI/FEMA NEHRP Professional Fellowship in Earthquake Hazard Reduction to pursue a research study on developing “Practical Guidelines to Select and Scale Earthquake Records for Nonlinear Response History Analysis of Structures”; this paper is a sequel to this previous work. We also wish to acknowledge the insightful comments of Anil K. Chopra and generous support of Sungchil Lee, Maria Feng, Sashi K. Kunnath, and Emrah Erduran with OpenSees models. Lastly, thanks to Juan Carlos Reyes, Toorak Zokaie, Farzin Zareian, and two anonymous reviewers for their valuable comments and suggestions, which helped to improve the technical quality of this paper.</t>
  </si>
  <si>
    <t>10.1029/92WR00699</t>
  </si>
  <si>
    <t>WATERESOURCES RESEARCH, VOL. 28, NO. 6, PAGES 1935-1953</t>
  </si>
  <si>
    <t>Solute Transport With Multiple Equilibrium-Controlled or Kinetically Controlled Chemical Reactions</t>
  </si>
  <si>
    <t>1) JOHN C. FRIEDLY ; 2) JACOB RUBIN</t>
  </si>
  <si>
    <t xml:space="preserve">1) Department of Chemical Engineering, University of Rochester, Rochester, New York;
2) Water Resources Division, U.S. Geological Survey, Menlo Park, California </t>
  </si>
  <si>
    <t xml:space="preserve">2) Water Resources Division, U.S. Geological Survey, Menlo Park, California </t>
  </si>
  <si>
    <t>Copyright 1992 by the American Geophysical Union</t>
  </si>
  <si>
    <t>This work was performed at the U.S. Geological Survey, Menlo Park, California. The first author gratefully acknowledges the financial support of the Survey, as well its hospitality during his academic leave.</t>
  </si>
  <si>
    <t>Number of Federal Employee Authors:</t>
  </si>
  <si>
    <t>Number of total works with works of govt disclaimers:</t>
  </si>
  <si>
    <t>Number of National Lab Authors:</t>
  </si>
  <si>
    <t>Number of works with works of govt disclaimers from national labs:</t>
  </si>
  <si>
    <t>Number of Contractor (Non Natl Lab) Authors:</t>
  </si>
  <si>
    <t>Number of False Positives that have had searches rerun:</t>
  </si>
  <si>
    <t>Number of False Positives that have not had searches rerun:</t>
  </si>
  <si>
    <t>Number of works with unclear authorship:</t>
  </si>
  <si>
    <t>Number of works that could not be located:</t>
  </si>
  <si>
    <t>Number of works that UNC does not provide access to: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</si>
</sst>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2"/>
      <color theme="1"/>
      <name val="Calibri"/>
      <family val="2"/>
      <scheme val="minor"/>
    </font>
    <font>
      <sz val="12"/>
      <color rgb="FF2A2A2A"/>
      <name val="Calibri (Body)"/>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applyFont="1" applyAlignment="1">
      <alignment wrapText="1"/>
    </xf>
    <xf numFmtId="0" fontId="0" fillId="0" borderId="0" xfId="0" applyAlignment="1">
      <alignment wrapText="1"/>
    </xf>
    <xf numFmtId="17" fontId="0" fillId="0" borderId="0" xfId="0" applyNumberFormat="1" applyAlignment="1">
      <alignment wrapText="1"/>
    </xf>
    <xf numFmtId="0" fontId="0" fillId="2" borderId="0" xfId="0" applyFill="1" applyAlignment="1">
      <alignment wrapText="1"/>
    </xf>
    <xf numFmtId="17" fontId="0" fillId="2" borderId="0" xfId="0" applyNumberFormat="1" applyFill="1" applyAlignment="1">
      <alignment wrapText="1"/>
    </xf>
    <xf numFmtId="0" fontId="1" fillId="0" borderId="0" xfId="0" applyFont="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G48" workbookViewId="0">
      <selection activeCell="H57" sqref="H57"/>
    </sheetView>
  </sheetViews>
  <sheetFormatPr baseColWidth="10" defaultRowHeight="16" x14ac:dyDescent="0.2"/>
  <cols>
    <col min="1" max="1" width="47.33203125" style="2" customWidth="1"/>
    <col min="2" max="2" width="10.83203125" style="2"/>
    <col min="3" max="3" width="67.83203125" style="2" customWidth="1"/>
    <col min="4" max="4" width="84.83203125" style="2" customWidth="1"/>
    <col min="5" max="5" width="107.83203125" style="2" customWidth="1"/>
    <col min="6" max="6" width="44.1640625" style="2" customWidth="1"/>
    <col min="7" max="7" width="52" style="2" customWidth="1"/>
    <col min="8" max="8" width="42.5" style="2" customWidth="1"/>
    <col min="9" max="9" width="110.1640625" style="2" customWidth="1"/>
    <col min="10" max="10" width="10.83203125" style="2"/>
    <col min="11" max="11" width="141" style="2" customWidth="1"/>
    <col min="12" max="16384" width="10.83203125" style="2"/>
  </cols>
  <sheetData>
    <row r="1" spans="1:12" s="1" customFormat="1" ht="48" x14ac:dyDescent="0.2">
      <c r="A1" s="1" t="s">
        <v>0</v>
      </c>
      <c r="B1" s="1" t="s">
        <v>1</v>
      </c>
      <c r="C1" s="1" t="s">
        <v>2</v>
      </c>
      <c r="D1" s="1" t="s">
        <v>3</v>
      </c>
      <c r="E1" s="1" t="s">
        <v>4</v>
      </c>
      <c r="F1" s="1" t="s">
        <v>5</v>
      </c>
      <c r="G1" s="1" t="s">
        <v>6</v>
      </c>
      <c r="H1" s="1" t="s">
        <v>7</v>
      </c>
      <c r="I1" s="1" t="s">
        <v>8</v>
      </c>
      <c r="J1" s="1" t="s">
        <v>9</v>
      </c>
      <c r="K1" s="1" t="s">
        <v>10</v>
      </c>
      <c r="L1" s="1" t="s">
        <v>11</v>
      </c>
    </row>
    <row r="2" spans="1:12" ht="80" x14ac:dyDescent="0.2">
      <c r="A2" s="2" t="s">
        <v>13</v>
      </c>
      <c r="B2" s="3">
        <v>38200</v>
      </c>
      <c r="C2" s="2" t="s">
        <v>14</v>
      </c>
      <c r="D2" s="2" t="s">
        <v>15</v>
      </c>
      <c r="E2" s="2" t="s">
        <v>16</v>
      </c>
      <c r="F2" s="2" t="s">
        <v>19</v>
      </c>
      <c r="G2" s="2" t="s">
        <v>12</v>
      </c>
      <c r="H2" s="2" t="s">
        <v>18</v>
      </c>
      <c r="I2" s="2" t="s">
        <v>17</v>
      </c>
      <c r="J2" s="2" t="s">
        <v>20</v>
      </c>
      <c r="K2" s="2" t="s">
        <v>21</v>
      </c>
    </row>
    <row r="3" spans="1:12" ht="96" x14ac:dyDescent="0.2">
      <c r="A3" s="2" t="s">
        <v>23</v>
      </c>
      <c r="B3" s="3">
        <v>41760</v>
      </c>
      <c r="C3" s="2" t="s">
        <v>24</v>
      </c>
      <c r="D3" s="2" t="s">
        <v>25</v>
      </c>
      <c r="E3" s="2" t="s">
        <v>26</v>
      </c>
      <c r="F3" s="2" t="s">
        <v>28</v>
      </c>
      <c r="G3" s="2" t="s">
        <v>22</v>
      </c>
      <c r="H3" s="2" t="s">
        <v>18</v>
      </c>
      <c r="I3" s="2" t="s">
        <v>27</v>
      </c>
      <c r="J3" s="2" t="s">
        <v>20</v>
      </c>
      <c r="K3" s="2" t="s">
        <v>29</v>
      </c>
    </row>
    <row r="4" spans="1:12" ht="80" x14ac:dyDescent="0.2">
      <c r="A4" s="2" t="s">
        <v>31</v>
      </c>
      <c r="B4" s="3">
        <v>32051</v>
      </c>
      <c r="C4" s="2" t="s">
        <v>32</v>
      </c>
      <c r="D4" s="2" t="s">
        <v>33</v>
      </c>
      <c r="E4" s="2" t="s">
        <v>34</v>
      </c>
      <c r="F4" s="2" t="s">
        <v>35</v>
      </c>
      <c r="G4" s="2" t="s">
        <v>30</v>
      </c>
      <c r="H4" s="2" t="s">
        <v>18</v>
      </c>
      <c r="I4" s="2" t="s">
        <v>34</v>
      </c>
      <c r="J4" s="2" t="s">
        <v>20</v>
      </c>
      <c r="K4" s="2" t="s">
        <v>36</v>
      </c>
    </row>
    <row r="5" spans="1:12" s="4" customFormat="1" ht="32" x14ac:dyDescent="0.2">
      <c r="A5" s="4" t="s">
        <v>38</v>
      </c>
      <c r="B5" s="5">
        <v>32540</v>
      </c>
      <c r="C5" s="4" t="s">
        <v>39</v>
      </c>
      <c r="G5" s="4" t="s">
        <v>37</v>
      </c>
      <c r="H5" s="4" t="s">
        <v>40</v>
      </c>
    </row>
    <row r="6" spans="1:12" ht="48" x14ac:dyDescent="0.2">
      <c r="A6" s="2" t="s">
        <v>42</v>
      </c>
      <c r="B6" s="3">
        <v>38777</v>
      </c>
      <c r="C6" s="2" t="s">
        <v>43</v>
      </c>
      <c r="D6" s="2" t="s">
        <v>44</v>
      </c>
      <c r="E6" s="2" t="s">
        <v>45</v>
      </c>
      <c r="F6" s="2" t="s">
        <v>46</v>
      </c>
      <c r="G6" s="2" t="s">
        <v>41</v>
      </c>
      <c r="H6" s="2" t="s">
        <v>18</v>
      </c>
      <c r="I6" s="2" t="s">
        <v>45</v>
      </c>
      <c r="J6" s="2" t="s">
        <v>20</v>
      </c>
      <c r="K6" s="2" t="s">
        <v>47</v>
      </c>
    </row>
    <row r="7" spans="1:12" ht="48" x14ac:dyDescent="0.2">
      <c r="A7" s="2" t="s">
        <v>49</v>
      </c>
      <c r="B7" s="3">
        <v>39264</v>
      </c>
      <c r="C7" s="2" t="s">
        <v>50</v>
      </c>
      <c r="D7" s="2" t="s">
        <v>51</v>
      </c>
      <c r="E7" s="2" t="s">
        <v>52</v>
      </c>
      <c r="F7" s="2" t="s">
        <v>54</v>
      </c>
      <c r="G7" s="2" t="s">
        <v>48</v>
      </c>
      <c r="H7" s="2" t="s">
        <v>18</v>
      </c>
      <c r="I7" s="2" t="s">
        <v>53</v>
      </c>
      <c r="J7" s="2" t="s">
        <v>20</v>
      </c>
      <c r="K7" s="2" t="s">
        <v>55</v>
      </c>
    </row>
    <row r="8" spans="1:12" ht="128" x14ac:dyDescent="0.2">
      <c r="A8" s="2" t="s">
        <v>57</v>
      </c>
      <c r="B8" s="3">
        <v>38047</v>
      </c>
      <c r="C8" s="2" t="s">
        <v>58</v>
      </c>
      <c r="D8" s="2" t="s">
        <v>59</v>
      </c>
      <c r="E8" s="2" t="s">
        <v>60</v>
      </c>
      <c r="F8" s="2" t="s">
        <v>62</v>
      </c>
      <c r="G8" s="2" t="s">
        <v>56</v>
      </c>
      <c r="H8" s="2" t="s">
        <v>18</v>
      </c>
      <c r="I8" s="2" t="s">
        <v>61</v>
      </c>
      <c r="J8" s="2" t="s">
        <v>20</v>
      </c>
      <c r="K8" s="2" t="s">
        <v>63</v>
      </c>
    </row>
    <row r="9" spans="1:12" ht="48" x14ac:dyDescent="0.2">
      <c r="A9" s="2" t="s">
        <v>65</v>
      </c>
      <c r="B9" s="3">
        <v>36617</v>
      </c>
      <c r="C9" s="2" t="s">
        <v>66</v>
      </c>
      <c r="D9" s="2" t="s">
        <v>67</v>
      </c>
      <c r="E9" s="2" t="s">
        <v>68</v>
      </c>
      <c r="F9" t="s">
        <v>70</v>
      </c>
      <c r="G9" s="2" t="s">
        <v>64</v>
      </c>
      <c r="H9" s="2" t="s">
        <v>18</v>
      </c>
      <c r="I9" s="2" t="s">
        <v>69</v>
      </c>
      <c r="J9" s="2" t="s">
        <v>20</v>
      </c>
      <c r="K9" s="2" t="s">
        <v>71</v>
      </c>
    </row>
    <row r="10" spans="1:12" s="4" customFormat="1" ht="32" x14ac:dyDescent="0.2">
      <c r="A10" s="4" t="s">
        <v>73</v>
      </c>
      <c r="B10" s="5">
        <v>42614</v>
      </c>
      <c r="C10" s="4" t="s">
        <v>74</v>
      </c>
      <c r="G10" s="4" t="s">
        <v>72</v>
      </c>
      <c r="H10" s="4" t="s">
        <v>40</v>
      </c>
    </row>
    <row r="11" spans="1:12" ht="48" x14ac:dyDescent="0.2">
      <c r="A11" s="2" t="s">
        <v>76</v>
      </c>
      <c r="B11" s="3">
        <v>38504</v>
      </c>
      <c r="C11" s="2" t="s">
        <v>77</v>
      </c>
      <c r="D11" s="2" t="s">
        <v>78</v>
      </c>
      <c r="E11" s="2" t="s">
        <v>79</v>
      </c>
      <c r="F11" s="2" t="s">
        <v>81</v>
      </c>
      <c r="G11" s="2" t="s">
        <v>75</v>
      </c>
      <c r="H11" s="2" t="s">
        <v>18</v>
      </c>
      <c r="I11" s="2" t="s">
        <v>80</v>
      </c>
      <c r="J11" s="2" t="s">
        <v>20</v>
      </c>
      <c r="K11" s="2" t="s">
        <v>82</v>
      </c>
    </row>
    <row r="12" spans="1:12" ht="32" x14ac:dyDescent="0.2">
      <c r="A12" s="2" t="s">
        <v>84</v>
      </c>
      <c r="B12" s="3">
        <v>40575</v>
      </c>
      <c r="C12" s="2" t="s">
        <v>85</v>
      </c>
      <c r="D12" s="2" t="s">
        <v>86</v>
      </c>
      <c r="E12" s="2" t="s">
        <v>87</v>
      </c>
      <c r="F12" s="2" t="s">
        <v>89</v>
      </c>
      <c r="G12" s="2" t="s">
        <v>83</v>
      </c>
      <c r="H12" s="2" t="s">
        <v>18</v>
      </c>
      <c r="I12" s="2" t="s">
        <v>88</v>
      </c>
      <c r="J12" s="2" t="s">
        <v>20</v>
      </c>
      <c r="K12" s="2" t="s">
        <v>90</v>
      </c>
    </row>
    <row r="13" spans="1:12" ht="96" x14ac:dyDescent="0.2">
      <c r="A13" s="6" t="s">
        <v>92</v>
      </c>
      <c r="B13" s="3">
        <v>40391</v>
      </c>
      <c r="C13" s="2" t="s">
        <v>93</v>
      </c>
      <c r="D13" s="2" t="s">
        <v>94</v>
      </c>
      <c r="E13" s="2" t="s">
        <v>95</v>
      </c>
      <c r="F13" s="2" t="s">
        <v>97</v>
      </c>
      <c r="G13" s="2" t="s">
        <v>91</v>
      </c>
      <c r="H13" s="2" t="s">
        <v>18</v>
      </c>
      <c r="I13" s="2" t="s">
        <v>96</v>
      </c>
      <c r="J13" s="2" t="s">
        <v>20</v>
      </c>
      <c r="K13" s="2" t="s">
        <v>98</v>
      </c>
    </row>
    <row r="14" spans="1:12" ht="80" x14ac:dyDescent="0.2">
      <c r="A14" s="2" t="s">
        <v>100</v>
      </c>
      <c r="B14" s="3">
        <v>36951</v>
      </c>
      <c r="C14" s="2" t="s">
        <v>101</v>
      </c>
      <c r="D14" s="2" t="s">
        <v>102</v>
      </c>
      <c r="E14" s="2" t="s">
        <v>103</v>
      </c>
      <c r="F14" s="2" t="s">
        <v>105</v>
      </c>
      <c r="G14" s="2" t="s">
        <v>99</v>
      </c>
      <c r="H14" s="2" t="s">
        <v>18</v>
      </c>
      <c r="I14" s="2" t="s">
        <v>104</v>
      </c>
      <c r="J14" s="2" t="s">
        <v>20</v>
      </c>
      <c r="K14" s="2" t="s">
        <v>106</v>
      </c>
    </row>
    <row r="15" spans="1:12" ht="80" x14ac:dyDescent="0.2">
      <c r="A15" s="2" t="s">
        <v>108</v>
      </c>
      <c r="B15" s="3">
        <v>37288</v>
      </c>
      <c r="C15" s="2" t="s">
        <v>109</v>
      </c>
      <c r="D15" s="2" t="s">
        <v>110</v>
      </c>
      <c r="E15" s="2" t="s">
        <v>111</v>
      </c>
      <c r="F15" t="s">
        <v>113</v>
      </c>
      <c r="G15" s="2" t="s">
        <v>107</v>
      </c>
      <c r="H15" s="2" t="s">
        <v>18</v>
      </c>
      <c r="I15" s="2" t="s">
        <v>112</v>
      </c>
      <c r="J15" s="2" t="s">
        <v>20</v>
      </c>
      <c r="K15" s="2" t="s">
        <v>114</v>
      </c>
    </row>
    <row r="16" spans="1:12" ht="80" x14ac:dyDescent="0.2">
      <c r="A16" s="2" t="s">
        <v>116</v>
      </c>
      <c r="B16" s="3">
        <v>38687</v>
      </c>
      <c r="C16" s="2" t="s">
        <v>117</v>
      </c>
      <c r="D16" s="2" t="s">
        <v>118</v>
      </c>
      <c r="E16" s="2" t="s">
        <v>119</v>
      </c>
      <c r="F16" s="2" t="s">
        <v>121</v>
      </c>
      <c r="G16" s="2" t="s">
        <v>115</v>
      </c>
      <c r="H16" s="2" t="s">
        <v>18</v>
      </c>
      <c r="I16" s="2" t="s">
        <v>120</v>
      </c>
      <c r="J16" s="2" t="s">
        <v>20</v>
      </c>
      <c r="K16" s="2" t="s">
        <v>122</v>
      </c>
    </row>
    <row r="17" spans="1:11" ht="96" x14ac:dyDescent="0.2">
      <c r="A17" s="2" t="s">
        <v>124</v>
      </c>
      <c r="B17" s="3">
        <v>37653</v>
      </c>
      <c r="C17" s="2" t="s">
        <v>125</v>
      </c>
      <c r="D17" s="2" t="s">
        <v>126</v>
      </c>
      <c r="E17" s="2" t="s">
        <v>127</v>
      </c>
      <c r="F17" s="2" t="s">
        <v>129</v>
      </c>
      <c r="G17" s="2" t="s">
        <v>123</v>
      </c>
      <c r="H17" s="2" t="s">
        <v>18</v>
      </c>
      <c r="I17" s="2" t="s">
        <v>128</v>
      </c>
      <c r="J17" s="2" t="s">
        <v>20</v>
      </c>
      <c r="K17" s="2" t="s">
        <v>130</v>
      </c>
    </row>
    <row r="18" spans="1:11" ht="48" x14ac:dyDescent="0.2">
      <c r="A18" s="2" t="s">
        <v>132</v>
      </c>
      <c r="B18" s="3">
        <v>32051</v>
      </c>
      <c r="C18" s="2" t="s">
        <v>133</v>
      </c>
      <c r="D18" s="2" t="s">
        <v>134</v>
      </c>
      <c r="E18" s="2" t="s">
        <v>135</v>
      </c>
      <c r="F18" s="2" t="s">
        <v>35</v>
      </c>
      <c r="G18" s="2" t="s">
        <v>131</v>
      </c>
      <c r="H18" s="2" t="s">
        <v>18</v>
      </c>
      <c r="I18" s="2" t="s">
        <v>136</v>
      </c>
      <c r="J18" s="2" t="s">
        <v>20</v>
      </c>
      <c r="K18" s="2" t="s">
        <v>35</v>
      </c>
    </row>
    <row r="19" spans="1:11" ht="160" x14ac:dyDescent="0.2">
      <c r="A19" s="2" t="s">
        <v>138</v>
      </c>
      <c r="B19" s="3">
        <v>39722</v>
      </c>
      <c r="C19" s="2" t="s">
        <v>139</v>
      </c>
      <c r="D19" s="2" t="s">
        <v>140</v>
      </c>
      <c r="E19" s="2" t="s">
        <v>141</v>
      </c>
      <c r="F19" s="2" t="s">
        <v>143</v>
      </c>
      <c r="G19" s="2" t="s">
        <v>137</v>
      </c>
      <c r="H19" s="2" t="s">
        <v>18</v>
      </c>
      <c r="I19" s="2" t="s">
        <v>142</v>
      </c>
      <c r="J19" s="2" t="s">
        <v>20</v>
      </c>
      <c r="K19" s="2" t="s">
        <v>144</v>
      </c>
    </row>
    <row r="20" spans="1:11" ht="64" x14ac:dyDescent="0.2">
      <c r="A20" s="2" t="s">
        <v>146</v>
      </c>
      <c r="B20" s="3">
        <v>41426</v>
      </c>
      <c r="C20" s="2" t="s">
        <v>147</v>
      </c>
      <c r="D20" s="2" t="s">
        <v>148</v>
      </c>
      <c r="E20" s="2" t="s">
        <v>149</v>
      </c>
      <c r="F20" s="2" t="s">
        <v>151</v>
      </c>
      <c r="G20" s="2" t="s">
        <v>145</v>
      </c>
      <c r="H20" s="2" t="s">
        <v>18</v>
      </c>
      <c r="I20" s="2" t="s">
        <v>150</v>
      </c>
      <c r="J20" s="2" t="s">
        <v>20</v>
      </c>
      <c r="K20" s="2" t="s">
        <v>152</v>
      </c>
    </row>
    <row r="21" spans="1:11" ht="48" x14ac:dyDescent="0.2">
      <c r="A21" s="2" t="s">
        <v>154</v>
      </c>
      <c r="B21" s="3">
        <v>36220</v>
      </c>
      <c r="C21" s="2" t="s">
        <v>155</v>
      </c>
      <c r="D21" s="2" t="s">
        <v>156</v>
      </c>
      <c r="E21" s="2" t="s">
        <v>157</v>
      </c>
      <c r="F21" s="2" t="s">
        <v>158</v>
      </c>
      <c r="G21" s="2" t="s">
        <v>153</v>
      </c>
      <c r="H21" s="2" t="s">
        <v>18</v>
      </c>
      <c r="I21" s="2" t="s">
        <v>157</v>
      </c>
      <c r="J21" s="2" t="s">
        <v>20</v>
      </c>
      <c r="K21" s="2" t="s">
        <v>159</v>
      </c>
    </row>
    <row r="22" spans="1:11" ht="80" x14ac:dyDescent="0.2">
      <c r="A22" s="2" t="s">
        <v>161</v>
      </c>
      <c r="B22" s="3">
        <v>41913</v>
      </c>
      <c r="C22" s="2" t="s">
        <v>162</v>
      </c>
      <c r="D22" s="2" t="s">
        <v>163</v>
      </c>
      <c r="E22" s="2" t="s">
        <v>164</v>
      </c>
      <c r="F22" s="2" t="s">
        <v>28</v>
      </c>
      <c r="G22" s="2" t="s">
        <v>160</v>
      </c>
      <c r="H22" s="2" t="s">
        <v>18</v>
      </c>
      <c r="I22" s="2" t="s">
        <v>164</v>
      </c>
      <c r="J22" s="2" t="s">
        <v>20</v>
      </c>
      <c r="K22" s="2" t="s">
        <v>165</v>
      </c>
    </row>
    <row r="23" spans="1:11" ht="32" x14ac:dyDescent="0.2">
      <c r="A23" s="2" t="s">
        <v>167</v>
      </c>
      <c r="B23" s="2">
        <v>1989</v>
      </c>
      <c r="C23" s="2" t="s">
        <v>168</v>
      </c>
      <c r="D23" s="2" t="s">
        <v>169</v>
      </c>
      <c r="E23" s="2" t="s">
        <v>170</v>
      </c>
      <c r="F23" s="2" t="s">
        <v>171</v>
      </c>
      <c r="G23" s="2" t="s">
        <v>166</v>
      </c>
      <c r="H23" s="2" t="s">
        <v>18</v>
      </c>
      <c r="I23" s="2" t="s">
        <v>170</v>
      </c>
      <c r="J23" s="2" t="s">
        <v>20</v>
      </c>
      <c r="K23" s="2" t="s">
        <v>35</v>
      </c>
    </row>
    <row r="24" spans="1:11" ht="32" x14ac:dyDescent="0.2">
      <c r="A24" s="2" t="s">
        <v>173</v>
      </c>
      <c r="B24" s="3">
        <v>38565</v>
      </c>
      <c r="C24" s="2" t="s">
        <v>174</v>
      </c>
      <c r="D24" s="2" t="s">
        <v>175</v>
      </c>
      <c r="E24" s="2" t="s">
        <v>176</v>
      </c>
      <c r="F24" s="2" t="s">
        <v>178</v>
      </c>
      <c r="G24" s="2" t="s">
        <v>172</v>
      </c>
      <c r="H24" s="2" t="s">
        <v>18</v>
      </c>
      <c r="I24" s="2" t="s">
        <v>177</v>
      </c>
      <c r="J24" s="2" t="s">
        <v>20</v>
      </c>
      <c r="K24" s="2" t="s">
        <v>179</v>
      </c>
    </row>
    <row r="25" spans="1:11" ht="80" x14ac:dyDescent="0.2">
      <c r="A25" s="2" t="s">
        <v>181</v>
      </c>
      <c r="B25" s="3">
        <v>40603</v>
      </c>
      <c r="C25" s="2" t="s">
        <v>182</v>
      </c>
      <c r="D25" s="2" t="s">
        <v>183</v>
      </c>
      <c r="E25" s="2" t="s">
        <v>184</v>
      </c>
      <c r="F25" s="2" t="s">
        <v>186</v>
      </c>
      <c r="G25" s="2" t="s">
        <v>180</v>
      </c>
      <c r="H25" s="2" t="s">
        <v>18</v>
      </c>
      <c r="I25" s="2" t="s">
        <v>185</v>
      </c>
      <c r="J25" s="2" t="s">
        <v>20</v>
      </c>
      <c r="K25" s="2" t="s">
        <v>187</v>
      </c>
    </row>
    <row r="26" spans="1:11" ht="32" x14ac:dyDescent="0.2">
      <c r="A26" s="2" t="s">
        <v>189</v>
      </c>
      <c r="B26" s="3">
        <v>35947</v>
      </c>
      <c r="C26" s="2" t="s">
        <v>190</v>
      </c>
      <c r="D26" s="2" t="s">
        <v>191</v>
      </c>
      <c r="E26" s="2" t="s">
        <v>192</v>
      </c>
      <c r="F26" s="2" t="s">
        <v>193</v>
      </c>
      <c r="G26" s="2" t="s">
        <v>188</v>
      </c>
      <c r="H26" s="2" t="s">
        <v>18</v>
      </c>
      <c r="I26" s="2" t="s">
        <v>192</v>
      </c>
      <c r="J26" s="2" t="s">
        <v>20</v>
      </c>
      <c r="K26" s="2" t="s">
        <v>194</v>
      </c>
    </row>
    <row r="27" spans="1:11" ht="64" x14ac:dyDescent="0.2">
      <c r="A27" s="2" t="s">
        <v>196</v>
      </c>
      <c r="B27" s="3">
        <v>39661</v>
      </c>
      <c r="C27" s="2" t="s">
        <v>197</v>
      </c>
      <c r="D27" s="2" t="s">
        <v>198</v>
      </c>
      <c r="E27" s="2" t="s">
        <v>199</v>
      </c>
      <c r="F27" s="2" t="s">
        <v>200</v>
      </c>
      <c r="G27" s="2" t="s">
        <v>195</v>
      </c>
      <c r="H27" s="2" t="s">
        <v>18</v>
      </c>
      <c r="I27" s="2" t="s">
        <v>199</v>
      </c>
      <c r="J27" s="2" t="s">
        <v>20</v>
      </c>
      <c r="K27" s="2" t="s">
        <v>201</v>
      </c>
    </row>
    <row r="28" spans="1:11" ht="32" x14ac:dyDescent="0.2">
      <c r="A28" s="2" t="s">
        <v>203</v>
      </c>
      <c r="B28" s="3">
        <v>31472</v>
      </c>
      <c r="C28" s="2" t="s">
        <v>204</v>
      </c>
      <c r="D28" s="2" t="s">
        <v>205</v>
      </c>
      <c r="E28" s="2" t="s">
        <v>206</v>
      </c>
      <c r="F28" s="2" t="s">
        <v>35</v>
      </c>
      <c r="G28" s="2" t="s">
        <v>202</v>
      </c>
      <c r="H28" s="2" t="s">
        <v>18</v>
      </c>
      <c r="I28" s="2" t="s">
        <v>206</v>
      </c>
      <c r="J28" s="2" t="s">
        <v>20</v>
      </c>
      <c r="K28" s="2" t="s">
        <v>207</v>
      </c>
    </row>
    <row r="29" spans="1:11" ht="32" x14ac:dyDescent="0.2">
      <c r="A29" s="2" t="s">
        <v>209</v>
      </c>
      <c r="B29" s="2">
        <v>1987</v>
      </c>
      <c r="C29" s="2" t="s">
        <v>210</v>
      </c>
      <c r="D29" s="2" t="s">
        <v>211</v>
      </c>
      <c r="E29" s="2" t="s">
        <v>212</v>
      </c>
      <c r="F29" s="2" t="s">
        <v>213</v>
      </c>
      <c r="G29" s="2" t="s">
        <v>208</v>
      </c>
      <c r="H29" s="2" t="s">
        <v>18</v>
      </c>
      <c r="I29" s="2" t="s">
        <v>212</v>
      </c>
      <c r="J29" s="2" t="s">
        <v>20</v>
      </c>
      <c r="K29" s="2" t="s">
        <v>35</v>
      </c>
    </row>
    <row r="30" spans="1:11" ht="96" x14ac:dyDescent="0.2">
      <c r="A30" s="2" t="s">
        <v>215</v>
      </c>
      <c r="B30" s="3">
        <v>39448</v>
      </c>
      <c r="C30" s="2" t="s">
        <v>216</v>
      </c>
      <c r="D30" s="2" t="s">
        <v>217</v>
      </c>
      <c r="E30" s="2" t="s">
        <v>218</v>
      </c>
      <c r="F30" s="2" t="s">
        <v>220</v>
      </c>
      <c r="G30" s="2" t="s">
        <v>214</v>
      </c>
      <c r="H30" s="2" t="s">
        <v>18</v>
      </c>
      <c r="I30" s="2" t="s">
        <v>219</v>
      </c>
      <c r="J30" s="2" t="s">
        <v>20</v>
      </c>
      <c r="K30" s="2" t="s">
        <v>221</v>
      </c>
    </row>
    <row r="31" spans="1:11" ht="96" x14ac:dyDescent="0.2">
      <c r="A31" s="2" t="s">
        <v>223</v>
      </c>
      <c r="B31" s="2">
        <v>1992</v>
      </c>
      <c r="C31" s="2" t="s">
        <v>224</v>
      </c>
      <c r="D31" s="2" t="s">
        <v>225</v>
      </c>
      <c r="E31" s="2" t="s">
        <v>226</v>
      </c>
      <c r="F31" s="2" t="s">
        <v>35</v>
      </c>
      <c r="G31" s="2" t="s">
        <v>222</v>
      </c>
      <c r="H31" s="2" t="s">
        <v>18</v>
      </c>
      <c r="I31" s="2" t="s">
        <v>227</v>
      </c>
      <c r="J31" s="2" t="s">
        <v>20</v>
      </c>
      <c r="K31" s="2" t="s">
        <v>228</v>
      </c>
    </row>
    <row r="32" spans="1:11" ht="48" x14ac:dyDescent="0.2">
      <c r="A32" s="2" t="s">
        <v>230</v>
      </c>
      <c r="B32" s="3">
        <v>40695</v>
      </c>
      <c r="C32" s="2" t="s">
        <v>231</v>
      </c>
      <c r="D32" s="2" t="s">
        <v>232</v>
      </c>
      <c r="E32" s="2" t="s">
        <v>233</v>
      </c>
      <c r="F32" s="2" t="s">
        <v>235</v>
      </c>
      <c r="G32" s="2" t="s">
        <v>229</v>
      </c>
      <c r="H32" s="2" t="s">
        <v>18</v>
      </c>
      <c r="I32" s="2" t="s">
        <v>234</v>
      </c>
      <c r="J32" s="2" t="s">
        <v>20</v>
      </c>
      <c r="K32" s="2" t="s">
        <v>236</v>
      </c>
    </row>
    <row r="33" spans="1:11" ht="64" x14ac:dyDescent="0.2">
      <c r="A33" s="2" t="s">
        <v>238</v>
      </c>
      <c r="B33" s="3">
        <v>39692</v>
      </c>
      <c r="C33" s="2" t="s">
        <v>239</v>
      </c>
      <c r="D33" s="2" t="s">
        <v>240</v>
      </c>
      <c r="E33" s="2" t="s">
        <v>241</v>
      </c>
      <c r="F33" s="2" t="s">
        <v>243</v>
      </c>
      <c r="G33" s="2" t="s">
        <v>237</v>
      </c>
      <c r="H33" s="2" t="s">
        <v>18</v>
      </c>
      <c r="I33" s="2" t="s">
        <v>242</v>
      </c>
      <c r="J33" s="2" t="s">
        <v>20</v>
      </c>
      <c r="K33" s="2" t="s">
        <v>244</v>
      </c>
    </row>
    <row r="34" spans="1:11" ht="48" x14ac:dyDescent="0.2">
      <c r="A34" s="2" t="s">
        <v>246</v>
      </c>
      <c r="B34" s="3">
        <v>38869</v>
      </c>
      <c r="C34" s="2" t="s">
        <v>247</v>
      </c>
      <c r="D34" s="2" t="s">
        <v>248</v>
      </c>
      <c r="E34" s="2" t="s">
        <v>249</v>
      </c>
      <c r="F34" s="2" t="s">
        <v>251</v>
      </c>
      <c r="G34" s="2" t="s">
        <v>245</v>
      </c>
      <c r="H34" s="2" t="s">
        <v>250</v>
      </c>
      <c r="I34" s="2" t="s">
        <v>249</v>
      </c>
      <c r="J34" s="2" t="s">
        <v>20</v>
      </c>
      <c r="K34" s="2" t="s">
        <v>252</v>
      </c>
    </row>
    <row r="35" spans="1:11" ht="112" x14ac:dyDescent="0.2">
      <c r="A35" s="2" t="s">
        <v>254</v>
      </c>
      <c r="B35" s="3">
        <v>40603</v>
      </c>
      <c r="C35" s="2" t="s">
        <v>255</v>
      </c>
      <c r="D35" s="2" t="s">
        <v>256</v>
      </c>
      <c r="E35" s="2" t="s">
        <v>257</v>
      </c>
      <c r="F35" s="2" t="s">
        <v>35</v>
      </c>
      <c r="G35" s="2" t="s">
        <v>253</v>
      </c>
      <c r="H35" s="2" t="s">
        <v>18</v>
      </c>
      <c r="I35" s="2" t="s">
        <v>257</v>
      </c>
      <c r="J35" s="2" t="s">
        <v>20</v>
      </c>
      <c r="K35" s="2" t="s">
        <v>258</v>
      </c>
    </row>
    <row r="36" spans="1:11" s="4" customFormat="1" x14ac:dyDescent="0.2">
      <c r="G36" s="4" t="s">
        <v>259</v>
      </c>
      <c r="H36" s="4" t="s">
        <v>260</v>
      </c>
    </row>
    <row r="37" spans="1:11" ht="192" x14ac:dyDescent="0.2">
      <c r="A37" s="2" t="s">
        <v>262</v>
      </c>
      <c r="B37" s="3">
        <v>37104</v>
      </c>
      <c r="C37" s="2" t="s">
        <v>263</v>
      </c>
      <c r="D37" s="2" t="s">
        <v>264</v>
      </c>
      <c r="E37" s="2" t="s">
        <v>265</v>
      </c>
      <c r="F37" s="2" t="s">
        <v>267</v>
      </c>
      <c r="G37" s="2" t="s">
        <v>261</v>
      </c>
      <c r="H37" s="2" t="s">
        <v>18</v>
      </c>
      <c r="I37" s="2" t="s">
        <v>266</v>
      </c>
      <c r="J37" s="2" t="s">
        <v>20</v>
      </c>
      <c r="K37" s="2" t="s">
        <v>268</v>
      </c>
    </row>
    <row r="38" spans="1:11" x14ac:dyDescent="0.2">
      <c r="A38" s="2" t="s">
        <v>270</v>
      </c>
      <c r="B38" s="3">
        <v>31959</v>
      </c>
      <c r="C38" s="2" t="s">
        <v>271</v>
      </c>
      <c r="D38" s="2" t="s">
        <v>272</v>
      </c>
      <c r="E38" s="2" t="s">
        <v>273</v>
      </c>
      <c r="F38" s="2" t="s">
        <v>274</v>
      </c>
      <c r="G38" s="2" t="s">
        <v>269</v>
      </c>
      <c r="H38" s="2" t="s">
        <v>18</v>
      </c>
      <c r="I38" s="2" t="s">
        <v>273</v>
      </c>
      <c r="J38" s="2" t="s">
        <v>20</v>
      </c>
      <c r="K38" s="2" t="s">
        <v>35</v>
      </c>
    </row>
    <row r="39" spans="1:11" ht="112" x14ac:dyDescent="0.2">
      <c r="A39" s="2" t="s">
        <v>276</v>
      </c>
      <c r="B39" s="3">
        <v>40817</v>
      </c>
      <c r="C39" s="2" t="s">
        <v>277</v>
      </c>
      <c r="D39" s="2" t="s">
        <v>278</v>
      </c>
      <c r="E39" s="2" t="s">
        <v>279</v>
      </c>
      <c r="F39" s="2" t="s">
        <v>280</v>
      </c>
      <c r="G39" s="2" t="s">
        <v>275</v>
      </c>
      <c r="H39" s="2" t="s">
        <v>18</v>
      </c>
      <c r="I39" s="2" t="s">
        <v>279</v>
      </c>
      <c r="J39" s="2" t="s">
        <v>20</v>
      </c>
      <c r="K39" s="2" t="s">
        <v>281</v>
      </c>
    </row>
    <row r="40" spans="1:11" ht="64" x14ac:dyDescent="0.2">
      <c r="A40" s="2" t="s">
        <v>283</v>
      </c>
      <c r="B40" s="3">
        <v>39845</v>
      </c>
      <c r="C40" s="2" t="s">
        <v>284</v>
      </c>
      <c r="D40" s="2" t="s">
        <v>285</v>
      </c>
      <c r="E40" s="2" t="s">
        <v>286</v>
      </c>
      <c r="F40" s="2" t="s">
        <v>288</v>
      </c>
      <c r="G40" s="2" t="s">
        <v>282</v>
      </c>
      <c r="H40" s="2" t="s">
        <v>18</v>
      </c>
      <c r="I40" s="2" t="s">
        <v>287</v>
      </c>
      <c r="J40" s="2" t="s">
        <v>20</v>
      </c>
      <c r="K40" s="2" t="s">
        <v>289</v>
      </c>
    </row>
    <row r="41" spans="1:11" ht="32" x14ac:dyDescent="0.2">
      <c r="A41" s="2" t="s">
        <v>291</v>
      </c>
      <c r="B41" s="3">
        <v>28157</v>
      </c>
      <c r="C41" s="2" t="s">
        <v>292</v>
      </c>
      <c r="D41" s="2" t="s">
        <v>293</v>
      </c>
      <c r="E41" s="2" t="s">
        <v>294</v>
      </c>
      <c r="F41" s="2" t="s">
        <v>295</v>
      </c>
      <c r="G41" s="2" t="s">
        <v>290</v>
      </c>
      <c r="H41" s="2" t="s">
        <v>18</v>
      </c>
      <c r="I41" s="2" t="s">
        <v>294</v>
      </c>
      <c r="J41" s="2" t="s">
        <v>20</v>
      </c>
      <c r="K41" s="2" t="s">
        <v>35</v>
      </c>
    </row>
    <row r="42" spans="1:11" ht="160" x14ac:dyDescent="0.2">
      <c r="A42" s="2" t="s">
        <v>297</v>
      </c>
      <c r="B42" s="3">
        <v>42614</v>
      </c>
      <c r="C42" s="2" t="s">
        <v>298</v>
      </c>
      <c r="D42" s="2" t="s">
        <v>299</v>
      </c>
      <c r="E42" s="2" t="s">
        <v>300</v>
      </c>
      <c r="F42" s="2" t="s">
        <v>302</v>
      </c>
      <c r="G42" s="2" t="s">
        <v>296</v>
      </c>
      <c r="H42" s="2" t="s">
        <v>18</v>
      </c>
      <c r="I42" s="2" t="s">
        <v>301</v>
      </c>
      <c r="J42" s="2" t="s">
        <v>20</v>
      </c>
      <c r="K42" s="2" t="s">
        <v>303</v>
      </c>
    </row>
    <row r="43" spans="1:11" ht="80" x14ac:dyDescent="0.2">
      <c r="A43" s="2" t="s">
        <v>305</v>
      </c>
      <c r="B43" s="3">
        <v>38869</v>
      </c>
      <c r="C43" s="2" t="s">
        <v>306</v>
      </c>
      <c r="D43" s="2" t="s">
        <v>307</v>
      </c>
      <c r="E43" s="2" t="s">
        <v>308</v>
      </c>
      <c r="F43" s="2" t="s">
        <v>309</v>
      </c>
      <c r="G43" s="2" t="s">
        <v>304</v>
      </c>
      <c r="H43" s="2" t="s">
        <v>18</v>
      </c>
      <c r="I43" s="2" t="s">
        <v>310</v>
      </c>
      <c r="J43" s="2" t="s">
        <v>20</v>
      </c>
      <c r="K43" s="2" t="s">
        <v>311</v>
      </c>
    </row>
    <row r="44" spans="1:11" ht="80" x14ac:dyDescent="0.2">
      <c r="A44" s="2" t="s">
        <v>313</v>
      </c>
      <c r="B44" s="3">
        <v>39814</v>
      </c>
      <c r="C44" s="2" t="s">
        <v>314</v>
      </c>
      <c r="D44" s="2" t="s">
        <v>316</v>
      </c>
      <c r="E44" s="2" t="s">
        <v>315</v>
      </c>
      <c r="F44" s="2" t="s">
        <v>318</v>
      </c>
      <c r="G44" s="2" t="s">
        <v>312</v>
      </c>
      <c r="H44" s="2" t="s">
        <v>18</v>
      </c>
      <c r="I44" s="2" t="s">
        <v>317</v>
      </c>
      <c r="J44" s="2" t="s">
        <v>20</v>
      </c>
      <c r="K44" s="2" t="s">
        <v>319</v>
      </c>
    </row>
    <row r="45" spans="1:11" ht="32" x14ac:dyDescent="0.2">
      <c r="A45" s="2" t="s">
        <v>321</v>
      </c>
      <c r="B45" s="3">
        <v>27760</v>
      </c>
      <c r="C45" s="2" t="s">
        <v>322</v>
      </c>
      <c r="D45" s="2" t="s">
        <v>323</v>
      </c>
      <c r="E45" s="2" t="s">
        <v>324</v>
      </c>
      <c r="F45" s="2" t="s">
        <v>35</v>
      </c>
      <c r="G45" s="2" t="s">
        <v>320</v>
      </c>
      <c r="H45" s="2" t="s">
        <v>18</v>
      </c>
      <c r="I45" s="2" t="s">
        <v>324</v>
      </c>
      <c r="J45" s="2" t="s">
        <v>20</v>
      </c>
      <c r="K45" s="2" t="s">
        <v>325</v>
      </c>
    </row>
    <row r="46" spans="1:11" ht="144" x14ac:dyDescent="0.2">
      <c r="A46" s="2" t="s">
        <v>327</v>
      </c>
      <c r="B46" s="3">
        <v>41730</v>
      </c>
      <c r="C46" s="2" t="s">
        <v>328</v>
      </c>
      <c r="D46" s="2" t="s">
        <v>329</v>
      </c>
      <c r="E46" s="2" t="s">
        <v>330</v>
      </c>
      <c r="F46" s="2" t="s">
        <v>332</v>
      </c>
      <c r="G46" s="2" t="s">
        <v>326</v>
      </c>
      <c r="H46" s="2" t="s">
        <v>18</v>
      </c>
      <c r="I46" s="2" t="s">
        <v>331</v>
      </c>
      <c r="J46" s="2" t="s">
        <v>333</v>
      </c>
      <c r="K46" s="2" t="s">
        <v>334</v>
      </c>
    </row>
    <row r="47" spans="1:11" ht="192" x14ac:dyDescent="0.2">
      <c r="A47" s="2" t="s">
        <v>336</v>
      </c>
      <c r="B47" s="3">
        <v>41153</v>
      </c>
      <c r="C47" s="2" t="s">
        <v>337</v>
      </c>
      <c r="D47" s="2" t="s">
        <v>338</v>
      </c>
      <c r="E47" s="2" t="s">
        <v>339</v>
      </c>
      <c r="F47" s="2" t="s">
        <v>341</v>
      </c>
      <c r="G47" s="2" t="s">
        <v>335</v>
      </c>
      <c r="H47" s="2" t="s">
        <v>18</v>
      </c>
      <c r="I47" s="2" t="s">
        <v>340</v>
      </c>
      <c r="J47" s="2" t="s">
        <v>20</v>
      </c>
      <c r="K47" s="2" t="s">
        <v>342</v>
      </c>
    </row>
    <row r="48" spans="1:11" ht="80" x14ac:dyDescent="0.2">
      <c r="A48" s="2" t="s">
        <v>344</v>
      </c>
      <c r="B48" s="3">
        <v>38473</v>
      </c>
      <c r="C48" s="2" t="s">
        <v>345</v>
      </c>
      <c r="D48" s="2" t="s">
        <v>346</v>
      </c>
      <c r="E48" s="2" t="s">
        <v>347</v>
      </c>
      <c r="F48" s="2" t="s">
        <v>349</v>
      </c>
      <c r="G48" s="2" t="s">
        <v>343</v>
      </c>
      <c r="H48" s="2" t="s">
        <v>18</v>
      </c>
      <c r="I48" s="2" t="s">
        <v>348</v>
      </c>
      <c r="J48" s="2" t="s">
        <v>20</v>
      </c>
      <c r="K48" s="2" t="s">
        <v>350</v>
      </c>
    </row>
    <row r="49" spans="1:11" ht="32" x14ac:dyDescent="0.2">
      <c r="A49" s="2" t="s">
        <v>352</v>
      </c>
      <c r="B49" s="3">
        <v>39600</v>
      </c>
      <c r="C49" s="2" t="s">
        <v>353</v>
      </c>
      <c r="D49" s="2" t="s">
        <v>354</v>
      </c>
      <c r="E49" s="2" t="s">
        <v>355</v>
      </c>
      <c r="F49" s="2" t="s">
        <v>357</v>
      </c>
      <c r="G49" s="2" t="s">
        <v>351</v>
      </c>
      <c r="H49" s="2" t="s">
        <v>18</v>
      </c>
      <c r="I49" s="2" t="s">
        <v>356</v>
      </c>
      <c r="J49" s="2" t="s">
        <v>20</v>
      </c>
      <c r="K49" s="2" t="s">
        <v>35</v>
      </c>
    </row>
    <row r="50" spans="1:11" ht="80" x14ac:dyDescent="0.2">
      <c r="A50" s="2" t="s">
        <v>359</v>
      </c>
      <c r="B50" s="3">
        <v>40969</v>
      </c>
      <c r="C50" s="2" t="s">
        <v>360</v>
      </c>
      <c r="D50" s="2" t="s">
        <v>361</v>
      </c>
      <c r="E50" s="2" t="s">
        <v>362</v>
      </c>
      <c r="F50" s="2" t="s">
        <v>364</v>
      </c>
      <c r="G50" s="2" t="s">
        <v>358</v>
      </c>
      <c r="H50" s="2" t="s">
        <v>18</v>
      </c>
      <c r="I50" s="2" t="s">
        <v>363</v>
      </c>
      <c r="J50" s="2" t="s">
        <v>20</v>
      </c>
      <c r="K50" s="2" t="s">
        <v>365</v>
      </c>
    </row>
    <row r="51" spans="1:11" ht="32" x14ac:dyDescent="0.2">
      <c r="A51" s="2" t="s">
        <v>367</v>
      </c>
      <c r="B51" s="3">
        <v>33786</v>
      </c>
      <c r="C51" s="2" t="s">
        <v>368</v>
      </c>
      <c r="D51" s="2" t="s">
        <v>369</v>
      </c>
      <c r="E51" s="2" t="s">
        <v>370</v>
      </c>
      <c r="F51" s="2" t="s">
        <v>372</v>
      </c>
      <c r="G51" s="2" t="s">
        <v>366</v>
      </c>
      <c r="H51" s="2" t="s">
        <v>18</v>
      </c>
      <c r="I51" s="2" t="s">
        <v>371</v>
      </c>
      <c r="J51" s="2" t="s">
        <v>20</v>
      </c>
      <c r="K51" s="2" t="s">
        <v>373</v>
      </c>
    </row>
    <row r="52" spans="1:11" x14ac:dyDescent="0.2">
      <c r="G52" s="1" t="s">
        <v>374</v>
      </c>
      <c r="H52" s="1">
        <f>COUNTIF(H1:H51, "*Employee*")</f>
        <v>47</v>
      </c>
      <c r="I52" s="2" t="s">
        <v>375</v>
      </c>
      <c r="J52" s="2">
        <f>COUNTIF(J1:J51, "*Yes*")</f>
        <v>1</v>
      </c>
    </row>
    <row r="53" spans="1:11" x14ac:dyDescent="0.2">
      <c r="G53" s="1" t="s">
        <v>376</v>
      </c>
      <c r="H53" s="1">
        <f>COUNTIF(H1:H51, "*National Lab*")</f>
        <v>1</v>
      </c>
      <c r="I53" s="2" t="s">
        <v>377</v>
      </c>
      <c r="J53" s="2">
        <f>COUNTIF(J1:J51, "Yes, National Lab")</f>
        <v>0</v>
      </c>
    </row>
    <row r="54" spans="1:11" x14ac:dyDescent="0.2">
      <c r="G54" s="1" t="s">
        <v>378</v>
      </c>
      <c r="H54" s="1">
        <f>COUNTIF(H1:H51, "*Contractor*")</f>
        <v>0</v>
      </c>
    </row>
    <row r="55" spans="1:11" x14ac:dyDescent="0.2">
      <c r="G55" s="1" t="s">
        <v>379</v>
      </c>
      <c r="H55" s="1">
        <f>COUNTIF(H1:H51, "False Positive; Search Rerun")</f>
        <v>0</v>
      </c>
    </row>
    <row r="56" spans="1:11" x14ac:dyDescent="0.2">
      <c r="G56" s="1" t="s">
        <v>380</v>
      </c>
      <c r="H56" s="1">
        <f>COUNTIF(H1:H51, "False Positive")</f>
        <v>0</v>
      </c>
    </row>
    <row r="57" spans="1:11" x14ac:dyDescent="0.2">
      <c r="G57" s="1" t="s">
        <v>381</v>
      </c>
      <c r="H57" s="1">
        <f>COUNTIF(H1:H51, "Unsure")</f>
        <v>0</v>
      </c>
    </row>
    <row r="58" spans="1:11" x14ac:dyDescent="0.2">
      <c r="G58" s="2" t="s">
        <v>382</v>
      </c>
      <c r="H58" s="2">
        <f>COUNTIF(H1:H51, "*Couldn't*")</f>
        <v>1</v>
      </c>
    </row>
    <row r="59" spans="1:11" x14ac:dyDescent="0.2">
      <c r="G59" s="2" t="s">
        <v>383</v>
      </c>
      <c r="H59" s="2">
        <f>COUNTIF(H1:H51, "No access")</f>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2017-07-16T21:24:53Z</dcterms:created>
  <dcterms:modified xsi:type="dcterms:W3CDTF">2017-07-16T23:01:38Z</dcterms:modified>
</cp:coreProperties>
</file>