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Sutton/Documents/PublicResourceFellowship/AuditsbyAgency/NRELAudit/"/>
    </mc:Choice>
  </mc:AlternateContent>
  <bookViews>
    <workbookView xWindow="280" yWindow="1160" windowWidth="24960" windowHeight="13460" tabRatio="500"/>
  </bookViews>
  <sheets>
    <sheet name="Sheet1"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59" i="1" l="1"/>
  <c r="H58" i="1"/>
  <c r="H57" i="1"/>
  <c r="H56" i="1"/>
  <c r="H55" i="1"/>
  <c r="H54" i="1"/>
  <c r="J53" i="1"/>
  <c r="H53" i="1"/>
  <c r="J52" i="1"/>
  <c r="H52" i="1"/>
</calcChain>
</file>

<file path=xl/sharedStrings.xml><?xml version="1.0" encoding="utf-8"?>
<sst xmlns="http://schemas.openxmlformats.org/spreadsheetml/2006/main" count="504" uniqueCount="361">
  <si>
    <t>Journal/ Conference</t>
  </si>
  <si>
    <t>Pub Date</t>
  </si>
  <si>
    <t>Title</t>
  </si>
  <si>
    <t>Author(s)</t>
  </si>
  <si>
    <t>Author Affiliation</t>
  </si>
  <si>
    <t>Copyright Assertion</t>
  </si>
  <si>
    <t>DOI</t>
  </si>
  <si>
    <t>Author categories</t>
  </si>
  <si>
    <t>Textual Evidence</t>
  </si>
  <si>
    <t>Work of Gov't Disclaimer</t>
  </si>
  <si>
    <t>Other Disclaimers</t>
  </si>
  <si>
    <t>Preparers Comments</t>
  </si>
  <si>
    <t>10.1109/PVSC.2010.5614484</t>
  </si>
  <si>
    <t>2010 35th IEEE Photovoltaic Specialists Conference</t>
  </si>
  <si>
    <t>Diffused junctions in multicrystalline silicon solar cells studied by complementary scanning probe microscopy and scanning electron microscopy techniques</t>
  </si>
  <si>
    <t>1) Jennifer T. Heath; 2) Chun-Sheng Jiang, Mowafak M. Al-Jassim</t>
  </si>
  <si>
    <t>1) Linfield College, McMinnville, OR, USA;
2) National Renewable Energy Laboratory, Golden, CO, USA</t>
  </si>
  <si>
    <t>2) National Renewable Energy Laboratory, Golden, CO, USA</t>
  </si>
  <si>
    <t>National Lab</t>
  </si>
  <si>
    <t>©2010 IEEE</t>
  </si>
  <si>
    <t>No</t>
  </si>
  <si>
    <t>Acknowledgement is made to the Donors of the American Chemical Society Petroleum Research Fund for partial support of this research. Support was also provided by the U.S. Department of Energy under Contract No. DE-AC36-08G028308 with the National Renewable Energy Laboratory.</t>
  </si>
  <si>
    <t>10.1109/PVSC.2010.5614604</t>
  </si>
  <si>
    <t>Reaction kinetics and pathways of MoSe2</t>
  </si>
  <si>
    <t xml:space="preserve">R. Krishnan 1, E.A. Payzan 2, R. Kacnyzki 3, U. Schoop 3, J. Brite, R. Noufi 4 and T.J. Anderson 1 </t>
  </si>
  <si>
    <t xml:space="preserve">1 University of Florida, Gainesville, Florida, USA
2 Oak Ridge National Laboratory, Oak Ridge, Tennessee, USA
3 Global Solar Inc, Tucson, Arizona, USA
4 National Renewable Energy Laboratory, Golden, Colorado, USA </t>
  </si>
  <si>
    <t xml:space="preserve">2 Oak Ridge National Laboratory, Oak Ridge, Tennessee, USA
4 National Renewable Energy Laboratory, Golden, Colorado, USA </t>
  </si>
  <si>
    <t xml:space="preserve">©2010 IEEE </t>
  </si>
  <si>
    <t>The authors acknowledge the financial support from DOE under subcontract No.DE-FG36–08G018069. The authors would like to thank Kerry Siebien and Tze-Bin Song for help with TEM.</t>
  </si>
  <si>
    <t>10.1109/PVSC.2011.6185908</t>
  </si>
  <si>
    <t>2011 37th IEEE Photovoltaic Specialists Conference</t>
  </si>
  <si>
    <t>XPS investigation of surface secondary phase segregation in CIGS thin film</t>
  </si>
  <si>
    <t>1) Hamda A. Al-Thani; 2) Manal M. Abdullah; 3) Falah S. Hasoon</t>
  </si>
  <si>
    <t>1) National Energy and Water Research Center, P.O. Box 54111, Abu Dhabi, UAE;
2) University of Baghdad, College of Science, Department of Physics, Baghdad, Iraq;
3) National Renewable Energy Laboratory, 1617 Cole Blvd, Golden, CO 80401, USA</t>
  </si>
  <si>
    <t>3) National Renewable Energy Laboratory, 1617 Cole Blvd, Golden, CO 80401, USA</t>
  </si>
  <si>
    <t>©2011 IEEE</t>
  </si>
  <si>
    <t>The authors wish to thank Craig Perkins, from NREL, for XPS characterization.</t>
  </si>
  <si>
    <t>10.1107/S1744309111003307</t>
  </si>
  <si>
    <t>Acta Crystallogr Sect F Struct Biol Cryst Commun. 2011 May 1; 67(Pt 5): 527–530.</t>
  </si>
  <si>
    <t>Structure of CBM4 from Clostridium thermocellum cellulase K</t>
  </si>
  <si>
    <t>Markus Alahuhta,a Yonghua Luo,a Shi-You Ding,a Michael E. Himmel,a and Vladimir V. Lunin,a</t>
  </si>
  <si>
    <t>a BioSciences Center, National Renewable Energy Laboratory, 1617 Cole Boulevard, Golden, Colorado 80401-3305, USA</t>
  </si>
  <si>
    <t>© International Union of Crystallography 2011</t>
  </si>
  <si>
    <t>This work was supported by the DOE Office of Science, Office of Biological and Environmental Research through the BioEnergy Science Center (BESC), a DOE Bioenergy Research Center.</t>
  </si>
  <si>
    <t>10.1109/TIE.2010.2085210</t>
  </si>
  <si>
    <t>IEEE Transactions on Industrial Electronics
Year: 2011, Volume: 58, Issue: 1</t>
  </si>
  <si>
    <t>Guest Editorial</t>
  </si>
  <si>
    <t>THOMAS BASSO</t>
  </si>
  <si>
    <t>National Renewable Energy Laboratory (NREL) Golden, CO 80401-3305 USA</t>
  </si>
  <si>
    <t>N/A</t>
  </si>
  <si>
    <t>10.1109/TDC.2016.7520002</t>
  </si>
  <si>
    <t>2016 IEEE/PES Transmission and Distribution Conference and Exposition (T&amp;D)</t>
  </si>
  <si>
    <t>Wind power ramping product for increasing power system flexibility</t>
  </si>
  <si>
    <t>1) M. Cui, D. Ke, and Y. Sun; 2) J. Zhang; 3) H. Wu and B.-M. Hodge</t>
  </si>
  <si>
    <t>1) School of Electrical Engineering, Wuhan University, Wuhan 430072 China;
2) Department of Mechanical Engineering, University of Texas at Dallas, Richardson, TX 75080, USA;
3)  National Renewable Energy Laboratory (NREL), Golden, CO 80401, USA</t>
  </si>
  <si>
    <t>3)  National Renewable Energy Laboratory (NREL), Golden, CO 80401, USA</t>
  </si>
  <si>
    <t>©2016 IEEE</t>
  </si>
  <si>
    <t>This work was supported by the U.S. Department of Energy under Contract No. DE-AC36-08-GO28308 with the National Renewable Energy Laboratory. This work was also supported by the National Basic Research Program of China (2012CB215101). The authors would like to thank Ibrahim Krad, National Renewable Energy Laboratory (NREL), for his help in using FESTIV.</t>
  </si>
  <si>
    <t>10.1007/s12053-015-9342-6</t>
  </si>
  <si>
    <t>Energy Efficiency; Dordrecht 8.6 (Dec 2015): 1077-1092.</t>
  </si>
  <si>
    <t>Control limits for building energy end use based on frequency analysis and quantile regression</t>
  </si>
  <si>
    <t>1) G. P. Henze, S. Pless, A. Petersen, N. Long; 2) G. P. Henze, A. T. Scambos</t>
  </si>
  <si>
    <t>1) National Renewable Energy Laboratory, Golden, CO, USA;
2) University of Colorado, Boulder, CO, USA</t>
  </si>
  <si>
    <t>1) National Renewable Energy Laboratory, Golden, CO, USA;</t>
  </si>
  <si>
    <t>© Springer Science+Business Media Dordrecht 2015</t>
  </si>
  <si>
    <t>10.1021/la1016593</t>
  </si>
  <si>
    <t>Langmuir, 2010, 26 (21), pp 16589–16594</t>
  </si>
  <si>
    <t>Deactivation Mechanisms of Ni-Based Tar Reforming Catalysts As Monitored by X-ray Absorption Spectroscopy</t>
  </si>
  <si>
    <t>Matthew M. Yung ‡ and John N. Kuhn §</t>
  </si>
  <si>
    <t>‡ National Bioenergy Center, National Renewable Energy Laboratory, 1617 Cole Boulevard, Golden, Colorado 80401
§ Department of Chemical &amp; Biomedical Engineering, University of South Florida, 4202 East Fowler Avenue, ENB 118, Tampa, Florida 33620</t>
  </si>
  <si>
    <t>‡ National Bioenergy Center, National Renewable Energy Laboratory, 1617 Cole Boulevard, Golden, Colorado 80401</t>
  </si>
  <si>
    <t>Copyright © 2010 American Chemical Society</t>
  </si>
  <si>
    <t>The authors thank Gabor A. Somorjai for his guidance and leadership in many areas including surface science and catalysis. Funding for this work, provided by the U.S. Department of Energy’s Biomass Program Contract DE-AC36-99-GO-10337 and from the University of South Florida, is gratefully acknowledged. Portions of this work were performed at the DuPont-Northwestern-Dow Collaborative Access Team (DND-CAT) located at Sector 5 of the Advanced Photon Source (APS). DND-CAT is supported by E.I. DuPont de Nemours &amp; Co., The Dow Chemical Company and the State of Illinois. Use of the APS was supported by the U.S. Department of Energy, Office of Science, Office of Basic Energy Sciences, under Contract Number DE-AC02-06CH11357. Assistance from the DND-CAT beamline scientists, especially Qing Ma, is greatly appreciated.</t>
  </si>
  <si>
    <t>10.1002/bbb.1431</t>
  </si>
  <si>
    <t>Biofuels, Bioproducts and Biorefining &gt; Vol 8 Issue 1</t>
  </si>
  <si>
    <t>Techno-economic analysis and life-cycle assessment of cellulosic isobutanol and comparison with cellulosic ethanol and n-butanol</t>
  </si>
  <si>
    <t>1) Ling Tao, Eric C. D. Tan, Robert McCormick, Min Zhang, Andy Aden, Xin He andBradley T. Zigler</t>
  </si>
  <si>
    <t>1) National Renewable Energy Laboratory, Golden, CO, USA</t>
  </si>
  <si>
    <t>© 2013 Alliance for Sustainable Energy, LLC. Biofuels, Bioproducts and Biorefining published by John Wiley &amp; Sons Ltd on behalf of Society of Chemical Industry</t>
  </si>
  <si>
    <t>This is an open access article under the terms of the Creative Commons Attribution-NonCommercial License, which permits use, distribution and reproduction in any medium, provided the original work is properly cited and is not used for commercial purposes.
The work was supported by the US Department of Energy, Bioenergy Technologies Oﬃ  ce. under Contract No. DE-AC36-08GO28308 with the National Renewable Energy Laboratory. We appreciate all the editing help from our technical editor, Sara M. Havig.</t>
  </si>
  <si>
    <t>10.1002/pip.4670030404</t>
  </si>
  <si>
    <t>Progress in photovoltaics</t>
  </si>
  <si>
    <t>Accelerated publication 17.1% efficient Cu(In,Ga)Se -based thin-film solar cell</t>
  </si>
  <si>
    <t>No Access</t>
  </si>
  <si>
    <t>10.1002/btpr.311</t>
  </si>
  <si>
    <t>BIOTECHNOLOGY PROGRESS
Volume 26, Issue 1</t>
  </si>
  <si>
    <t>An economic comparison of different fermentation configurations to convert corn stover to ethanol using Z. mobilis and Saccharomyces</t>
  </si>
  <si>
    <t>1) Abhijit Dutta, Nancy Dowe, Kelly N. Ibsen, Daniel J. Schell andAndy Aden</t>
  </si>
  <si>
    <t>1) National Renewable Energy Laboratory, Golden, CO 80401</t>
  </si>
  <si>
    <t>Copyright © 2009 American Institute of Chemical Engineers (AIChE)</t>
  </si>
  <si>
    <t>This work was supported by the US Department of Energy’sOfﬁce of the Biomass Program. The authors thank Ali Moha-gheghi, Kent Evans, Ed Jennings, Gary McMillen, and MildredZuccarello who performed the experimental work, Ray Ruizfor performing sample compositional analysis, and Sara Havigfor editing this manuscript.</t>
  </si>
  <si>
    <t>10.1016/j.jpowsour.2014.01.075</t>
  </si>
  <si>
    <t>Journal of Power Sources
Volume 257, 1 July 2014, Pages 12–20</t>
  </si>
  <si>
    <t>The impact of range anxiety and home, workplace, and public charging infrastructure on simulated battery electric vehicle lifetime utility</t>
  </si>
  <si>
    <t>1) Jeremy Neubauer, Eric Wood</t>
  </si>
  <si>
    <t>1) National Renewable Energy Laboratory, 15013 Denver West Parkway, Golden, CO 80401, USA</t>
  </si>
  <si>
    <t>Copyright © 2014 Elsevier B.V. Published by Elsevier B.V. All rights reserved.</t>
  </si>
  <si>
    <t>This study was supported by Dave Howell and Brian Cunningham of the Energy Storage,  Vehicle Technologies Office, Office of Energy Efficiency and Renewable Energy, U.S. Department of Energy. The use of the battery degradation and FASTSim tools, both developed at the National Renewable Energy Laboratory under funding from the U.S. Department of Energy's Vehicle Technologies Program, was critical to the completion of this study. Special thanks to Kandler Smith for developing and supporting the integration of the battery degradation model, and Ahmad Pesaran, the National Renewable Energy Laboratory's Energy Storage team leader, for his continual guidance.</t>
  </si>
  <si>
    <t>10.1016/j.jbiotec.2008.01.006</t>
  </si>
  <si>
    <t>Journal of Biotechnology
Volume 134, Issues 3–4, 30 April 2008, Pages 275–277</t>
  </si>
  <si>
    <t>Prolongation of H2 photoproduction by immobilized, sulfur-limited Chlamydomonas reinhardtii cultures</t>
  </si>
  <si>
    <t>Tatyana V. Laurinavichene a, Sergey N. Kosourov a,b, Maria L. Ghirardi b, Michael Seibert b, Anatoly A. Tsygankov a</t>
  </si>
  <si>
    <t>a Institute of Basic Biological Problems RAS, Pushchino, Moscow Region 142290, Russia 
b National Renewable Energy Laboratory Golden, CO 80401 USA</t>
  </si>
  <si>
    <t>b National Renewable Energy Laboratory Golden, CO 80401 USA</t>
  </si>
  <si>
    <t>© 2008 Elsevier B.V. All rights reserved.</t>
  </si>
  <si>
    <t>This work was supported in part by Basic Program #7 RAS, Russia (TL, AT, and SK); and by the Hydrogen, Fuel Cells, and Infrastructure Technologies Program, EERE, US Department of Energy (MLG and MS). TL, AT, and SK also acknowledge support under an NREL subcontract (ACL-4-33097-01).</t>
  </si>
  <si>
    <t>10.1115/1.1409558</t>
  </si>
  <si>
    <t>Journal of solar energy engineering</t>
  </si>
  <si>
    <t>Improved Blade Designs and Manufacturing Processes Reduce the Cost of Wind Energy</t>
  </si>
  <si>
    <t>10.1109/PVSC.2011.6186053</t>
  </si>
  <si>
    <t>Oligomeric dithienopyrrole-thienopyrroledione (DTP-TPD) donor-acceptor copolymer for organic photovoltaics</t>
  </si>
  <si>
    <t xml:space="preserve">1) Scott R. Hammond, Wade Braunecker, Andres Garcia, Ross Larsen, Zbyslaw Owczarczyk, Dana Olson, David Ginley </t>
  </si>
  <si>
    <t xml:space="preserve">1) National Renewable Energy Laboratory, Golden, CO, USA </t>
  </si>
  <si>
    <t xml:space="preserve">©2011 IEEE </t>
  </si>
  <si>
    <t>This work was supported by the U.S. Department of Energy under Contract No. DE-AC36–08-G028308 with the National Renewable Energy Laboratory.</t>
  </si>
  <si>
    <t>10.1109/PVSC.2011.6185937</t>
  </si>
  <si>
    <t>Sodium-doped molybdenum targets for controllable sodium incorporation in CIGS solar cells</t>
  </si>
  <si>
    <t>Lorelle M. Mansfield 1, Ingrid L. Repins 1, Stephen Glynn 1, Michael D. Carducci 2, David M. Honecker 2, Joel W. Pankow 1, Matthew R. Young 1, Clay DeHart 1, Rajalakshmi Sundaramoorthy 1, Carolyn L. Beall 1, and Bobby To 1</t>
  </si>
  <si>
    <t>1 National Renewable Energy Laboratory, Golden, Colorado, USA
2 Climax Molybdenum Technology Center, Sahuarita, Arizona, USA</t>
  </si>
  <si>
    <t>1 National Renewable Energy Laboratory, Golden, Colorado, USA</t>
  </si>
  <si>
    <t>Thanks to Miguel Contreras and Rommel Noufi for valuable CIGS discussions, and Miguel for suggesting SS substrates. The Climax Technology Center acknowledges Chris Michaluk for his initiation of and contributions to this project. This work was supported by the U.S. Department of Energy under Contract No. DE-AC36–08-GO28308 with the National Renewable Energy Laboratory.</t>
  </si>
  <si>
    <t>10.1109/PVSC.2011.6186537</t>
  </si>
  <si>
    <t>Non-uniformities in thin-film cadmium telluride solar cells using electroluminescence and photoluminescence</t>
  </si>
  <si>
    <t>1) Katherine Zaunbrecher, James Sites; 2) Steve Johnston, Fei Yan</t>
  </si>
  <si>
    <t>1) Colorado State University, Fort Collins, CO, 80526, USA;
2) National Renewable Energy Laboratory, Golden, CO, 80401, USA</t>
  </si>
  <si>
    <t>2) National Renewable Energy Laboratory, Golden, CO, 80401, USA</t>
  </si>
  <si>
    <t>The authors would like to thank Pavel Kobyakov and Jason Kephart of Colorado State University's Material Engineering Laboratory and Keegan Barricklow of Abound Solar for making the CdTe solar cells. This work was supported by the U.S. Department of Energy under Contract No. DE-AC36-08-GO28308 with the National Renewable Energy Laboratory and with support from the American Recovery and Reinvestment Act.</t>
  </si>
  <si>
    <t>10.1109/ITHERM.2006.1645344</t>
  </si>
  <si>
    <t>Thermal and Thermomechanical Proceedings 10th Intersociety Conference on Phenomena in Electronics Systems, 2006. ITHERM 2006.</t>
  </si>
  <si>
    <t>Numerical Simulations of Boiling Jet Impingement Cooling in Power Electronics</t>
  </si>
  <si>
    <t>Sreekant Narumanchi,1 Andrey Troshko,2 Vahab Hassani,1 and Desikan Bharathan,1</t>
  </si>
  <si>
    <t>1) National Renewable Energy Laboratory, 1617 Cole Blvd, Golden, CO, USA 80401;
2) Fluent Inc., 10 Cavendish Court, Centerra Park Resource, Lebanon, NH, USA 03766</t>
  </si>
  <si>
    <t>1) National Renewable Energy Laboratory, 1617 Cole Blvd, Golden, CO, USA 80401;</t>
  </si>
  <si>
    <t>©2006 IEEE</t>
  </si>
  <si>
    <t>We acknowledge the support and funding provided by Susan Rogers, the program manager for the advanced power electronics and electric machines project under the U.S. Department of Energy FreedomCAR Program.</t>
  </si>
  <si>
    <t>10.1109/NAPS.2013.6666861</t>
  </si>
  <si>
    <t>2013 North American Power Symposium (NAPS)</t>
  </si>
  <si>
    <t>An overview of real time hardware-in-the-loop capabilities in digital simulation for electric microgrids</t>
  </si>
  <si>
    <t>Mayank Panwar 1, Blake Lundstrom 2, James Langston 3, Siddharth Suryanarayanan 1, Sudipta Chakraborty 2</t>
  </si>
  <si>
    <t xml:space="preserve">1 Colorado State University, Fort Collins, CO, USA 
2 National Renewable Energy Laboratory, Golden, CO, USA 
3 Center for Advanced Power Systems, Florida State University, Tallahassee, FL, USA </t>
  </si>
  <si>
    <t xml:space="preserve">2 National Renewable Energy Laboratory, Golden, CO, USA </t>
  </si>
  <si>
    <t>©2013 IEEE</t>
  </si>
  <si>
    <t xml:space="preserve">This work was supported by the U.S. Department of Energy under Contract No. DOE-AC36-08-GO28308 with the National Renewable Energy Laboratory. This work was supported in part by an Alliance Partner University Program Grant between Colorado State University and the Alliance for Sustainable Energy, LLC. </t>
  </si>
  <si>
    <t>10.1109/PES.2010.5589889</t>
  </si>
  <si>
    <t>IEEE PES General Meeting</t>
  </si>
  <si>
    <t>Integration of variable generation: Capacity value and evaluation of flexibility</t>
  </si>
  <si>
    <t>1) Eamonn Lannoye, Aidan Tuohy, Damian Flynn, Mark O'Malley; 2) Michael Milligan; 3) John Adams; 4) Hugo Chandler</t>
  </si>
  <si>
    <t>1) Electricity Research Centre, University College Dublin, Ireland;
2) National Renewable Energy Laboratory, Golden, CO, USA;
3) New York Independent System Operator, Schenectady, USA;
4) International Energy Agency, Paris, France</t>
  </si>
  <si>
    <t>2) National Renewable Energy Laboratory, Golden, CO, USA;</t>
  </si>
  <si>
    <t>© 2010 IEEE</t>
  </si>
  <si>
    <t>The authors wish to acknowledge the members of IVGTF Task 1.2 and Task 1.4 for their contribution to this piece.</t>
  </si>
  <si>
    <t>10.1109/JPHOTOV.2013.2270349</t>
  </si>
  <si>
    <t>IEEE Journal of Photovoltaics
Year: 2013, Volume: 3, Issue: 4</t>
  </si>
  <si>
    <t>Performance and Reliability Implications of Two-Dimensional Shading in Monolithic Thin-Film Photovoltaic Modules</t>
  </si>
  <si>
    <t>1) Sourabh Dongaonkar, Muhammad Ashraful Alam; 2) Chris Deline</t>
  </si>
  <si>
    <t>1) School of Electrical and Computer Engineering, Purdue University, West Lafayette, USA;
2) National Renewable Energy Laboratory, Golden, USA</t>
  </si>
  <si>
    <t>2) National Renewable Energy Laboratory, Golden, USA</t>
  </si>
  <si>
    <t>© 2013 IEEE</t>
  </si>
  <si>
    <t>The computational resources were provided by Network for Computational Nanotechnology (NCN). The authors would like to thank P. McCarthy for help with IR imaging.</t>
  </si>
  <si>
    <t>10.1109/JPHOTOV.2016.2642952</t>
  </si>
  <si>
    <t>IEEE Journal of Photovoltaics
Year: 2017, Volume: 7, Issue: 2</t>
  </si>
  <si>
    <t>Further Studies on the Effect of SiNx Refractive Index and Emitter Sheet Resistance on Potential-Induced Degradation</t>
  </si>
  <si>
    <t>1) J. Oh, B. Dauksher, and S. Bowden; 2) G. Tamizhmani; 3) P. Hacke; 4) J. D’Amico</t>
  </si>
  <si>
    <t>1)  Solar Power Laboratory, Arizona State University, Tempe, AZ 85284 USA;
2) Photovoltaic Reliability Laboratory, Arizona State University, Mesa, AZ 85212 USA;
3) National Renewable Energy Laboratory, Golden, CO 80401 USA;
4)  Semilab SDI LLC, Tampa, FL 33617 USA</t>
  </si>
  <si>
    <t>3) National Renewable Energy Laboratory, Golden, CO 80401 USA;</t>
  </si>
  <si>
    <t xml:space="preserve"> © 2016 IEEE</t>
  </si>
  <si>
    <t>The work was supported by Department of Energy (DOE)/SERIIUS. This paper is based on work primarily supported by the National Science Foundation (NSF) and the DOE under NSF CA No. EEC-1041895. Any opinions, findings, and conclusions or recommendations expressed in this material are those of the author(s) and do not necessarily reflect those of National Science Foundation or the Department of Energy.
The authors would like to thank C. Tracy of the Solar Power Laboratory for useful discussions and A. Krishnan, P. Balaji, S. Dahal, and S. Husein for assistance with the cell fabrication and measurements. They would also like to thank M. Young (National Renewable Energy Laboratory) for SIMS measurement and A. Savtchouk (Semilab SDI LLC) for performing ID spectrometry and corona charging surface voltage measurement.</t>
  </si>
  <si>
    <t>10.1109/NAPS.2016.7747940</t>
  </si>
  <si>
    <t>2016 North American Power Symposium (NAPS)</t>
  </si>
  <si>
    <t>Local voltage control in distribution networks: A game-theoretic perspective</t>
  </si>
  <si>
    <t>1) Xinyang Zhou, Jie Tian, Lijun Chen; 2) Emiliano Dall'Anese</t>
  </si>
  <si>
    <t>1) College of Engineering and Applied Science, University of Colorado, Boulder, CO 80309, USA;
2) National Renewable Energy Laboratory, Golden, CO 80401, USA</t>
  </si>
  <si>
    <t>2) National Renewable Energy Laboratory, Golden, CO 80401, USA</t>
  </si>
  <si>
    <t>We thank Guohui Ding, Zhiyuan Liu, and Wanshan Yang at University of Colorado, Boulder for helpful discussions.</t>
  </si>
  <si>
    <t>10.1115/1.1687795</t>
  </si>
  <si>
    <t>Thermal Performance of Unvented Attics in Hot-Dry Climates: Results from Building America</t>
  </si>
  <si>
    <t>10.1109/PVSC.2009.5411655</t>
  </si>
  <si>
    <t>2009 34th IEEE Photovoltaic Specialists Conference (PVSC)</t>
  </si>
  <si>
    <t>Photovoltaic systems interconnected onto secondary network distribution systems</t>
  </si>
  <si>
    <t>Michael Coddington 1, Benjamin Kroposki 1, Thomas Basso 1, Kevin Lynn 2,and Mohammad Vaziri 3</t>
  </si>
  <si>
    <t>1 National Renewable Energy Laboratory, Golden, Colorado
2 Sentech, Inc., Bethesda, Maryland
3 California State University, Sacramento, California</t>
  </si>
  <si>
    <t>1 National Renewable Energy Laboratory, Golden, Colorado</t>
  </si>
  <si>
    <t>©2009 IEEE</t>
  </si>
  <si>
    <t>This work was supported by the U.S. Department of Energy under Contract No. DOE-AC36-08-GO28308 with the National Renewable Energy Laboratory.</t>
  </si>
  <si>
    <t>10.1109/PVSC.2009.5411716</t>
  </si>
  <si>
    <t>The effect of ZnO replacement by ZnMgO ON ZnO/CdS/Cu(In,Ga)Se2 solar cells</t>
  </si>
  <si>
    <t>Jian V. Li 1, Xiaonan Li 1, Ana Kanevce 1,2, Yanfa Yan 1, and Ingrid Repins 1</t>
  </si>
  <si>
    <t>1 National Center of Photovoltaics, National Renewable Energy Laboratory, Golden CO 80401 USA. 
2 Colorado State University, Fort Collins, CO 80523 USA.</t>
  </si>
  <si>
    <t>1 National Center of Photovoltaics, National Renewable Energy Laboratory, Golden CO 80401 USA.</t>
  </si>
  <si>
    <t>We thank the group in Hahn-Meitner-Institut Berlin for providing the AFORS-HET simulation software. This work was supported by the U.S. Department of Energy under Contract No. DOE-AC36–08GO28308 with the National Renewable Energy Laboratory.</t>
  </si>
  <si>
    <t>10.1109/TPWRS.2009.2036183</t>
  </si>
  <si>
    <t>IEEE Transactions on Power Systems
Year: 2010, Volume: 25, Issue: 2</t>
  </si>
  <si>
    <t>A New Network Reduction Methodology for Power System Planning Studies</t>
  </si>
  <si>
    <t xml:space="preserve"> 
HyungSeon Oh</t>
  </si>
  <si>
    <t>National Renewable Energy Laboratory, Golden, Colorado, USA</t>
  </si>
  <si>
    <t>© 2009 IEEE</t>
  </si>
  <si>
    <t>This work was supported by the U.S. Department of Energy. Paper no. TPWRS-00413-2009.</t>
  </si>
  <si>
    <t>10.1109/PVSC.2008.4922627</t>
  </si>
  <si>
    <t>2008 33rd IEEE Photovoltaic Specialists Conference</t>
  </si>
  <si>
    <t>A liquid-phase quartz crystal microbalance for photovoltaics research</t>
  </si>
  <si>
    <t>1) C. L. Perkins, X. Li</t>
  </si>
  <si>
    <t>1) National Renewable Energy Laboratory, Golden, CO 80027, USA</t>
  </si>
  <si>
    <t xml:space="preserve">©2008 IEEE </t>
  </si>
  <si>
    <t>This work was supported by the U.S. Department of Energy under Contract No. DE-AC36-99G010337 with the National Renewable Energy Laboratory.</t>
  </si>
  <si>
    <t>10.1109/PVSC.2011.6186704</t>
  </si>
  <si>
    <t>Detection of the third transition of InAs/GaAsSb quantum dots</t>
  </si>
  <si>
    <t>Keun-Yong Ban 1, Stephen P. Bremner 2,3, Darius Kuciauskas 4, Som N. Dahal 1 and Christiana B. Honsberg 1</t>
  </si>
  <si>
    <t xml:space="preserve">1 Department of Electrical Engineering, Arizona State University, Tempe, AZ 85287-5706, USA 
2 Department of Electrical and Computer Engineering, University of Delaware, Newark, DE 19716, USA 
3 School of Photovoltaic and Renewable Energy Engineering, University of New South Wales, Sydney 2052, Australia 
4 National Renewable Energy Laboratory, Golden, CO 80401, USA </t>
  </si>
  <si>
    <t xml:space="preserve">4 National Renewable Energy Laboratory, Golden, CO 80401, USA </t>
  </si>
  <si>
    <t>10.1109/WCPEC.2006.279417</t>
  </si>
  <si>
    <t>2006 IEEE 4th World Conference on Photovoltaic Energy Conference</t>
  </si>
  <si>
    <t>Amorphous Transparent Conducting Oxides (TCOS) Deposited at T ⩽ 100 °C</t>
  </si>
  <si>
    <t>1) J.D. Perkins, M.F.A.M. van Hest, C.W. Teplin, J.L. Alleman, M.S. Dabney, L.M. Gedvilas, B.M. Keyes, B. To, and D.S. Ginley; 2) M.P. Taylor, D.W. Readey</t>
  </si>
  <si>
    <t>1) National Renewable Energy Laboratory, Golden, CO 80401;
2) Colorado School of Mines, Golden, CO 80401</t>
  </si>
  <si>
    <t>1) National Renewable Energy Laboratory, Golden, CO 80401;</t>
  </si>
  <si>
    <t>This work has been authored by an employee or employees of the Midwest Research Institute under Contract No. DE-AC36-99GO10337 with the U.S. Department of Energy. The United States Government retains and the publisher, by accepting the article for publication, acknowledges that the United States Government retains a nonexclusive, paid-up, irrevocable, worldwide license to publish or reproduce the published form of this work, or allow others to do so, for United States Government purposes</t>
  </si>
  <si>
    <t>10.1115/1.1510137</t>
  </si>
  <si>
    <t>Journal of Solar Energy Engineering Vol. 124</t>
  </si>
  <si>
    <t>Effect of Turbulence Variation on Extreme Loads Prediction for Wind Turbines</t>
  </si>
  <si>
    <t xml:space="preserve">1) Patrick J. Moriarty, Sandy Butterfield; 2) William E. Holley; </t>
  </si>
  <si>
    <t>1) National Renewable Energy Laboratory, Golden, CO 80401;
2) Consultant, Pleasanton, CA 94588</t>
  </si>
  <si>
    <t>Copyright © 2002 by ASME</t>
  </si>
  <si>
    <t>10.1109/PVSC.2008.4922448</t>
  </si>
  <si>
    <t>Crystal silicon heterojunction solar cells by hot-wire CVD</t>
  </si>
  <si>
    <t xml:space="preserve">1) Qi Wang, M.R. Page, E. Iwaniczko, Y.Q. Xu, L. Roybal, R. Bauer, B. To, H.C. Yuan, A. Duda and Y.F. Van </t>
  </si>
  <si>
    <t xml:space="preserve">1) National Renewable Energy Laboratory, 1617 Cole Blvd., Golden, CO 80401 USA </t>
  </si>
  <si>
    <t xml:space="preserve">Authors like to thank Richard Crandall, Howard Branz, Dean Levi, and Scott Ward for helpful discussions. This work was supported by the U.S. Department of Energy under Contract DE-AC39-98-G010337. </t>
  </si>
  <si>
    <t>10.1109/WCPEC.2006.279559</t>
  </si>
  <si>
    <t>Monolithic, Ultra-Thin GaInP/GaAs/GaInAs Tandem Solar Cells</t>
  </si>
  <si>
    <t>1) Mark Wanlass, Phil Ahrenkiel, David Albin, Jeff Carapella, Anna Duda, Keith Emery, Daniel Friedman, John Geisz, Kim Jones, Alan Kibbler, James Kiehl, Sarah Kurtz, William McMahon, Tom Moriarty, Jerry Olson, Aaron Ptak, Manuel Romero, and Scott Ward</t>
  </si>
  <si>
    <t>1) National Renewable Energy Laboratory (NREL), 1617 Cole Blvd., Golden, CO 80401</t>
  </si>
  <si>
    <t>This work has been authored by employees of the Midwest Research Institute under Contract No. DE-AC36-99GO10337 with the U.S. Department of Energy. The United States Government retains and the publisher, by accepting the article for publication, acknowledges that the United States Government retains a nonexclusive, paid-up, irrevocable, worldwide license to publish or reproduce the published form of this work, or allow others to do so, for United States Government purposes.
The authors gratefully acknowledge the support of the U. S. Department of Energy (under Contract DE-AC36–99GO10337) for this work. We also thank Charlene Kramer and Michelle Young for assistance with the epitaxial growth and device processing, respectively, of the ultra-thin GaInP/GaAs/GaInAs tandem devices.</t>
  </si>
  <si>
    <t>10.1109/ICPE.2015.7167811</t>
  </si>
  <si>
    <t>2015 9th International Conference on Power Electronics and ECCE Asia (ICPE-ECCE Asia)</t>
  </si>
  <si>
    <t>Permanent magnet synchronous condenser for wind power plant grid connection support</t>
  </si>
  <si>
    <t>1) Ping Hsu; 2) Eduard Muljadi</t>
  </si>
  <si>
    <t>1) San Jose State University San Jose, California, USA;
2) National Renewable Energy Lab Golden, Colorado, USA</t>
  </si>
  <si>
    <t>2) National Renewable Energy Lab Golden, Colorado, USA</t>
  </si>
  <si>
    <t>© 2015 KIPE</t>
  </si>
  <si>
    <t>This work was supported by the U.S. Department of Energy under Contract No. DE-AC36-08-GO28308 with the National Renewable Energy Laboratory and by the San Jose State University, San Jose, California.</t>
  </si>
  <si>
    <t>10.1109/PVSC.2016.7750068</t>
  </si>
  <si>
    <t>2016 IEEE 43rd Photovoltaic Specialists Conference (PVSC)</t>
  </si>
  <si>
    <t>Thermal stability of GaAs solar cells for high temperature applications</t>
  </si>
  <si>
    <t>1) Yukun Sun, Joseph Faucher, Daehwan Jung, Michelle Vaisman, Minjoo Larry Lee; 2) Clay McPheeters, Paul Sharps; 3) Emmett Perl, John Simon, Myles Steiner, Daniel Friedman</t>
  </si>
  <si>
    <t>1) Yale University, New Haven, CT, 06520;
2) SolAero Technologies, Albuquerque, NM, 87123;
3) National Renewable Energy Laboratory, Golden, CO, 80401</t>
  </si>
  <si>
    <t>3) National Renewable Energy Laboratory, Golden, CO, 80401</t>
  </si>
  <si>
    <t>© 2016 IEEE</t>
  </si>
  <si>
    <t>We gratefully acknowledge support from the ARPA-E FOCUS program (DE-AR0000508, PM: Dr. Michael Haney).</t>
  </si>
  <si>
    <t>10.1007/s10529-005-2881-8</t>
  </si>
  <si>
    <t xml:space="preserve">
Biotechnology Letters
April 2005, Volume 27, Issue 8, pp 555–560</t>
  </si>
  <si>
    <t>Electrochemical oxidation of water by a cellobiose dehydrogenase from Phanerochaete chrysosporium</t>
  </si>
  <si>
    <t>Jun Feng 1
Michael E. Himmel 1
Stephen R. Decker 1</t>
  </si>
  <si>
    <t>1.National Bioenergy CenterNational Renewable Energy LaboratoryGoldenColorado, CO 80401, USA</t>
  </si>
  <si>
    <t>© Springer 2005</t>
  </si>
  <si>
    <t>10.1109/PVSC.2014.6925392</t>
  </si>
  <si>
    <t>2014 IEEE 40th Photovoltaic Specialist Conference (PVSC)</t>
  </si>
  <si>
    <t>ZnTe:Cu film properties and their impact on CdS/CdTe devices</t>
  </si>
  <si>
    <t xml:space="preserve">B.R. Faulkner 1, I.M. Burst 2,T.R. Ohno 1, C.L. Perkins 2, B. To 2, T.A. Gessert 2 </t>
  </si>
  <si>
    <t xml:space="preserve">1 Colorado School of Mines, Golden, CO, 80401, USA
2 National Renewable Energy Laboratory, Golden, CO, 80401, USA </t>
  </si>
  <si>
    <t xml:space="preserve">2 National Renewable Energy Laboratory, Golden, CO, 80401, USA </t>
  </si>
  <si>
    <t xml:space="preserve">©2014 IEEE </t>
  </si>
  <si>
    <t>This work was supported by the U.S. Department of Energy under Contract No. DE-AC36-08-GO28308 with the National Renewable Energy Laboratory and by the Alliance Partnership University Program (APUP) between the National Renewable Energy Laboratory and Colorado School of Mines under Contract No. UGA-0-41025-57.</t>
  </si>
  <si>
    <t>10.1039/c6gc00868b</t>
  </si>
  <si>
    <t>Green Chemistry</t>
  </si>
  <si>
    <t>Quantification of acidic compounds in complex biomass-derived streams</t>
  </si>
  <si>
    <t>1) Eric M. Karp, Claire T. Nimlos, Steve Deutch, Davinia Salvachúa, Robin M. Cywar, and Gregg T. Beckham</t>
  </si>
  <si>
    <t>1) National Bioenergy Center, National Renewable Energy Laboratory, Golden CO 80401</t>
  </si>
  <si>
    <t>Pursuant to the DOE Public Access Plan, this document represents the authors' peer-reviewed, accepted manuscript. The published version of the article is available from the relevant publisher.</t>
  </si>
  <si>
    <t>We thank the US Department of Energy BioEnergy Technologies Office for funding this work. The U.S. Government retains and the publisher, by accepting the article for publication, acknowledges that the U.S. Government retains a nonexclusive, paid up, irrevocable, worldwide license to publish or reproduce the published form of this work, or allow others to do so, for U.S. Government purposes. We also thank Jack Ferrell for providing the pyrolysis oil sample used in this work and Matt Munson for providing detailed information on gradient elution moving boundary electrophoresis.</t>
  </si>
  <si>
    <t>10.1109/PVSC.2008.4922883</t>
  </si>
  <si>
    <t>Investigation of the effect of I-ZnO window layer on the device performance of the Cd-free CIGS based solar cells</t>
  </si>
  <si>
    <t>Falah s. Hasoon, Hamda A. AI-Than*, Xiaonan Li, Ana Kanevce, Craig Perkins, and Sally Asher</t>
  </si>
  <si>
    <t>National Renewable Energy Laboratory, 1617 Cole Blvd, Golden, CO 80401, USA
*National Energy &amp; Water Research Center, Abu Dhabi Water &amp; Electricity Authority, Abu Dhabi, P.O.Box 54111, UAE</t>
  </si>
  <si>
    <t>National Renewable Energy Laboratory, 1617 Cole Blvd, Golden, CO 80401, USA</t>
  </si>
  <si>
    <t>©2008IEEE</t>
  </si>
  <si>
    <t>The authors wish to thank James Keane and James Dolan for their technical support. This work was supported by the U.S. Department of Energy under Contract No. DE-AC36-99-G010337.</t>
  </si>
  <si>
    <t>10.1109/PESGM.2015.7285864</t>
  </si>
  <si>
    <t>2015 IEEE Power &amp; Energy Society General Meeting</t>
  </si>
  <si>
    <t>A high-speed, real-time visualization and state estimation platform for monitoring and control of electric distribution systems: Implementation and field results</t>
  </si>
  <si>
    <t>1) Blake Lundstrom, Peter Gotseff, Julieta Giraldez, Michael Coddington</t>
  </si>
  <si>
    <t>1) National Renewable Energy Laboratory, Golden, Colorado, U.S.A.</t>
  </si>
  <si>
    <t>©2015 IEEE</t>
  </si>
  <si>
    <t>This work was supported by the U.S. Department of Energy (DOE) under Contract No. DOE-AC36-08-GO28308 with the National Renewable Energy Laboratory and by the DOE Office of Energy Efficiency and Renewable Energy’s Solar Energy Technologies Office. 
The authors thank Jason Bank and Mike Frato, both formerly of NREL, for their initial work on this platform and Alvin Razon of DOE and Mark Rawson and Katarina Miletijev of SMUD for their support of this project.</t>
  </si>
  <si>
    <t>10.1109/PES.2009.5275277</t>
  </si>
  <si>
    <t>2009 IEEE Power &amp; Energy Society General Meeting</t>
  </si>
  <si>
    <t>A new control strategy for stand-alone fuel cell-battery hybrid power supply system</t>
  </si>
  <si>
    <t>1) Vadim Zheglov, Wenzhong Gao, Ge Wang; 2) Eduard Muljadi</t>
  </si>
  <si>
    <t>1) Department of Electrical and Computer Engineering, Center for Energy Systems Research, Tennessee Tech University, Cookeville, Tennessee 38505, USA;
2) National Wind Technology Center, National Renewable Energy Laboratory (NREL), Golden, CO 80401 USA</t>
  </si>
  <si>
    <t>2) National Wind Technology Center, National Renewable Energy Laboratory (NREL), Golden, CO 80401 USA</t>
  </si>
  <si>
    <t>10.1128/AEM.02753-09</t>
  </si>
  <si>
    <t>Appl Environ Microbiol. 2010 Jun; 76(11): 3715–3722.</t>
  </si>
  <si>
    <t>Characterization of Genes Responsible for the CO-Linked Hydrogen Production Pathway in Rubrivivax gelatinosus</t>
  </si>
  <si>
    <t>1) Gary Vanzin, Jianping Yu, Sharon Smolinski, Vekalet Tek, Grant Pennington, and Pin-Ching Maness</t>
  </si>
  <si>
    <t>1) National Renewable Energy Laboratory, 1617 Cole Blvd., Golden, Colorado 80401</t>
  </si>
  <si>
    <t>© 2010, American Society for Microbiology</t>
  </si>
  <si>
    <t>This work was supported by the U.S. Department of Energy Fuel Cell Technology Program</t>
  </si>
  <si>
    <t>10.1109/JPHOTOV.2012.2219852</t>
  </si>
  <si>
    <t>IEEE Journal of Photovoltaics
Year: 2013, Volume: 3, Issue: 1</t>
  </si>
  <si>
    <t>A Dry Heat-Induced Effect of Using Silver in CIGS Gridlines</t>
  </si>
  <si>
    <t>1) J. R. Mann, M. Kempe, I. Repins, A. Duda, S. Glick, and A. Kanevce</t>
  </si>
  <si>
    <t>1) National Renewable Energy Laboratory, Golden, CO 80401 USA</t>
  </si>
  <si>
    <t>© 2012 IEEE</t>
  </si>
  <si>
    <t>This work was supported by the U.S. Department of Energy under Contract DE-AC36-08-GO28308 with the National Renewable Energy Laboratory.</t>
  </si>
  <si>
    <t>10.1109/PVSC.2016.7749730</t>
  </si>
  <si>
    <t>Development of Cu(In, Ga)Se2 test coupons for potential induced degradation studies</t>
  </si>
  <si>
    <t>1) Miguel A. Contreras, Peter Hacke, Ingrid Repins</t>
  </si>
  <si>
    <t>1) National Renewable Energy Laboratory, Golden, CO, 80401, USA</t>
  </si>
  <si>
    <t>This work was supported by the U.S. Department of Energy under Contract DE-AC36-08-GO28308 with the National Renewable Energy Laboratory. The U.S. Government retains and the publisher, by accepting the article for publication, acknowledges that the U.S. Government retains a nonexclusive, paid up, irrevocable, worldwide license to publish or reproduce the published form of this work, or allow others to do so, for U.S. Government purposes.</t>
  </si>
  <si>
    <t>10.1109/ISGT.2016.7781191</t>
  </si>
  <si>
    <t>2016 IEEE Power &amp; Energy Society Innovative Smart Grid Technologies Conference (ISGT)</t>
  </si>
  <si>
    <t>Impacts of inverter-based advanced grid support functions on islanding detection</t>
  </si>
  <si>
    <t xml:space="preserve">1) Austin Nelson, Anderson Hoke, Brian Miller, Sudipta Chakraborty; 2) Frances Bell, Michael McCarty </t>
  </si>
  <si>
    <t xml:space="preserve">1) National Renewable Energy Laboratory Golden, Colorado, USA;
2) Grid Engineering Solutions, SolarCity, San Francisco, California, USA </t>
  </si>
  <si>
    <t>1) National Renewable Energy Laboratory Golden, Colorado, USA;</t>
  </si>
  <si>
    <t xml:space="preserve">©2016 IEEE </t>
  </si>
  <si>
    <t xml:space="preserve">This work was supported by the U.S. Department of Energy under Contract No. DE-AC36-0S-G02S30S with the National Renewable Energy Laboratory. </t>
  </si>
  <si>
    <t>10.1109/PVSC.2015.7355778</t>
  </si>
  <si>
    <t>2015 IEEE 42nd Photovoltaic Specialist Conference (PVSC)</t>
  </si>
  <si>
    <t>A physics-based compact model for CIGS and CdTe solar cells: From voltage-dependent carrier collection to light-enhanced reverse breakdown</t>
  </si>
  <si>
    <t>Xingshu Sun †, John Raguse ††, Rebekah Garris †††, Chris Deline †††, Timothy Silverman †††, and Muhammad Ashraful Alam †</t>
  </si>
  <si>
    <t>† Purdue University, West Lafayette, IN, 47907, USA
†† Colorado State University, Fort Collins, Colorado, 80523, USA
†††National Renewable Energy Laboratory, Golden, Colorado, 80401, USA</t>
  </si>
  <si>
    <t>†††National Renewable Energy Laboratory, Golden, Colorado, 80401, USA</t>
  </si>
  <si>
    <t>This work was supported by the U.S. Department of Energy under Contract No. DE-AC36-08GO28308 with the National Renewable Energy Laboratory, the U.S. Department of Energy under DOE Cooperative Agreement no. DEEE0004946 (“PVMI Bay Area PV Consortium”), the National Science Foundation through the NCN-NEEDS program, contract 1227020-EEC, and by the Semiconductor Research Corporation. The authors would like to Piotr Szaniawski and Dr. Jian Li for experimental data and Prof. Marika Edoff, Prof. Jim Sites, Dr. Sarah Kurtz, and Prof. Mark Lundstrom for helpful discussion.</t>
  </si>
  <si>
    <t>10.1109/WCPEC.2006.279750</t>
  </si>
  <si>
    <t>Well Passivated a-Si:H Back Contacts for Double-Heterojunction Silicon Solar Cells</t>
  </si>
  <si>
    <t>1) M.R. Page, E. Iwaniczko, Y. Xu, Q. Wang, Y. Yan, L. Roybal, Howard M. Branz, and T.H. Wang</t>
  </si>
  <si>
    <t>This work has been authored by an employee or employees of the Midwest Research Institute under Contract No. DE-AC36-
99GO10337 with the U.S. Department of Energy. The United States Government retains and the publisher, by accepting the article for
publication, acknowledges that the United States Government retains a non-exclusive, paid-up, irrevocable, worldwide license to
publish or reproduce the published form of this work, or allow others to do so, for United States Government purposes.</t>
  </si>
  <si>
    <t>10.1039/c3gc42422g</t>
  </si>
  <si>
    <t>Green Chemistry Vol 16</t>
  </si>
  <si>
    <t>Engineering plant cell walls: tuning lignin monomer composition for deconstructable biofuel feedstocks or resilient biomaterials</t>
  </si>
  <si>
    <t xml:space="preserve">Peter N. Ciesielski,a  Michael G. Resch,a  Barron Hewetson,b  Jason P. Killgore,c  Alexandra Curtin,cd  Nick Anderson,e  Ann N. Chiaramonti,c  Donna C. Hurley,c  Aric Sanders,d  Michael E. Himmel,a  Clint Chapple,e  Nathan Mosier,b  and  Bryon S. Donohoe,a </t>
  </si>
  <si>
    <t xml:space="preserve">a Biosciences Center, National Renewable Energy Laboratory, 15013 Denver West Parkway, Golden, USA 
b Department of Agricultural &amp; Biological Engineering, Purdue University, 610 Purdue Mall, West Lafayette, USA 
c Applied Chemicals and Materials Division, National Institute of Standards and Technology, 325 Broadway, Boulder, USA 
d Quantum Electronics and Photonics Division, National Institute of Standards and Technology, 325 Broadway, Boulder, USA 
e Department of Biochemistry, Purdue University, 175 South University Street, West Lafayette, USA </t>
  </si>
  <si>
    <t xml:space="preserve">a Biosciences Center, National Renewable Energy Laboratory, 15013 Denver West Parkway, Golden, USA 
c Applied Chemicals and Materials Division, National Institute of Standards and Technology, 325 Broadway, Boulder, USA 
d Quantum Electronics and Photonics Division, National Institute of Standards and Technology, 325 Broadway, Boulder, USA </t>
  </si>
  <si>
    <t>Employee; National Lab</t>
  </si>
  <si>
    <t>This work was supported as part of the Center for Direct Catalytic Conversion of Biomass to Biofuels (C3Bio), an Energy Frontier Research Center funded by the U.S. Department of Energy, Office of Science, Office of Basic Energy Sciences, Award Number DE-SC0000997. NREL is a national laboratory of the US Department of Energy, Office of Energy Efficiency and Renewable Energy, operated by the Alliance for Sustainable Energy, LLC. The authors would like to acknowledge the role of the Renewable &amp; Sustainable Energy Institute (RASEI) in facilitating the collaboration between NREL and NIST-Boulder. Partial contribution of NIST, not subject to copyright</t>
  </si>
  <si>
    <t>Yes</t>
  </si>
  <si>
    <t>This journal is © The Royal Society of Chemistry 2014.
 Partial contribution of NIST, not subject to copyright</t>
  </si>
  <si>
    <t>10.1109/TPWRS.2017.2656080</t>
  </si>
  <si>
    <t>IEEE Transactions on Power Systems
Year: 2017, Volume: PP, Issue: 99</t>
  </si>
  <si>
    <t>Chance-Constrained AC Optimal Power Flow for Distribution Systems with Renewables</t>
  </si>
  <si>
    <t>1) E. Dall’Anese and K. Baker; 2) T. Summers</t>
  </si>
  <si>
    <t>1) National Renewable Energy Laboratory, Golden, CO;
2) Department of Mechanical Engineering at University of Texas at Dallas.</t>
  </si>
  <si>
    <t>1) National Renewable Energy Laboratory, Golden, CO;</t>
  </si>
  <si>
    <t>The work of E. Dall’Anese and K. Baker was supported by the Laboratory Directed Research and Development Program at the National Renewable Energy Laboratory and by the Grid Modernization Laboratory Consortium through project 1.4.10.</t>
  </si>
  <si>
    <t>10.1109/PVSC.2015.7355898</t>
  </si>
  <si>
    <t>Thermal treatment improvement of CuSbS2 absorbers</t>
  </si>
  <si>
    <t xml:space="preserve">Francisco Willian de Souza Lucas a,b, Adam W. Welch a,c, Lauryn L. Baranowski a,c, Patricia C. Dippo a, Lucia H. Mascaro b, Andriy Zakutayev a </t>
  </si>
  <si>
    <t xml:space="preserve">a National Renewable Energy Laboratory, 15013 Denver West Parkway, Golden, CO 80401, USA.
b Federal University of Sao Carlos, Road Washington Luiz, km 235, Sao Carlos, SP 13565-905, Brazil.
c Colorado School of Mines, 1500 Illinois Street, Golden, CO 80401, USA. </t>
  </si>
  <si>
    <t>a National Renewable Energy Laboratory, 15013 Denver West Parkway, Golden, CO 80401, USA.</t>
  </si>
  <si>
    <t xml:space="preserve">©2015 IEEE </t>
  </si>
  <si>
    <t>The work was supported by the U. S. Department of Energy, Office of Energy Efficiency and Renewable Energy, under Contract No. DE-AC36-08G028308 to NREL. F.W.S.L was funded by the Sao Paulo Research Foundation (FAPESP), grant 2014112166-3</t>
  </si>
  <si>
    <t>Number of Federal Employee Authors:</t>
  </si>
  <si>
    <t>Number of total works with works of govt disclaimers:</t>
  </si>
  <si>
    <t>Number of National Lab Authors:</t>
  </si>
  <si>
    <t>Number of works with works of govt disclaimers from national labs:</t>
  </si>
  <si>
    <t>Number of Contractor (Non Natl Lab) Authors:</t>
  </si>
  <si>
    <t>Number of False Positives that have had searches rerun:</t>
  </si>
  <si>
    <t>Number of False Positives that have not had searches rerun:</t>
  </si>
  <si>
    <t>Number of works with unclear authorship:</t>
  </si>
  <si>
    <t>Number of works that could not be located:</t>
  </si>
  <si>
    <t>Number of works that UNC does not provide access to:</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</si>
</sst>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5">
    <xf numFmtId="0" fontId="0" fillId="0" borderId="0" xfId="0"/>
    <xf numFmtId="0" fontId="0" fillId="0" borderId="0" xfId="0" applyFont="1" applyAlignment="1">
      <alignment wrapText="1"/>
    </xf>
    <xf numFmtId="0" fontId="0" fillId="0" borderId="0" xfId="0" applyAlignment="1">
      <alignment wrapText="1"/>
    </xf>
    <xf numFmtId="17" fontId="0" fillId="0" borderId="0" xfId="0" applyNumberFormat="1" applyAlignment="1">
      <alignment wrapText="1"/>
    </xf>
    <xf numFmtId="0" fontId="0" fillId="2" borderId="0" xfId="0" applyFill="1" applyAlignment="1">
      <alignment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abSelected="1" topLeftCell="G49" workbookViewId="0">
      <selection activeCell="J60" sqref="J60"/>
    </sheetView>
  </sheetViews>
  <sheetFormatPr baseColWidth="10" defaultRowHeight="16" x14ac:dyDescent="0.2"/>
  <cols>
    <col min="1" max="1" width="45.6640625" style="2" customWidth="1"/>
    <col min="2" max="2" width="10.83203125" style="2"/>
    <col min="3" max="3" width="75.6640625" style="2" customWidth="1"/>
    <col min="4" max="4" width="75.83203125" style="2" customWidth="1"/>
    <col min="5" max="5" width="96.6640625" style="2" customWidth="1"/>
    <col min="6" max="6" width="43.83203125" style="2" customWidth="1"/>
    <col min="7" max="7" width="43.6640625" style="2" customWidth="1"/>
    <col min="8" max="8" width="37.83203125" style="2" customWidth="1"/>
    <col min="9" max="9" width="96.6640625" style="2" customWidth="1"/>
    <col min="10" max="10" width="10.83203125" style="2"/>
    <col min="11" max="11" width="117.33203125" style="2" customWidth="1"/>
    <col min="12" max="16384" width="10.83203125" style="2"/>
  </cols>
  <sheetData>
    <row r="1" spans="1:12" s="1" customFormat="1" ht="48" x14ac:dyDescent="0.2">
      <c r="A1" s="1" t="s">
        <v>0</v>
      </c>
      <c r="B1" s="1" t="s">
        <v>1</v>
      </c>
      <c r="C1" s="1" t="s">
        <v>2</v>
      </c>
      <c r="D1" s="1" t="s">
        <v>3</v>
      </c>
      <c r="E1" s="1" t="s">
        <v>4</v>
      </c>
      <c r="F1" s="1" t="s">
        <v>5</v>
      </c>
      <c r="G1" s="1" t="s">
        <v>6</v>
      </c>
      <c r="H1" s="1" t="s">
        <v>7</v>
      </c>
      <c r="I1" s="1" t="s">
        <v>8</v>
      </c>
      <c r="J1" s="1" t="s">
        <v>9</v>
      </c>
      <c r="K1" s="1" t="s">
        <v>10</v>
      </c>
      <c r="L1" s="1" t="s">
        <v>11</v>
      </c>
    </row>
    <row r="2" spans="1:12" ht="48" x14ac:dyDescent="0.2">
      <c r="A2" s="2" t="s">
        <v>13</v>
      </c>
      <c r="B2" s="3">
        <v>40330</v>
      </c>
      <c r="C2" s="2" t="s">
        <v>14</v>
      </c>
      <c r="D2" s="2" t="s">
        <v>15</v>
      </c>
      <c r="E2" s="2" t="s">
        <v>16</v>
      </c>
      <c r="F2" s="2" t="s">
        <v>19</v>
      </c>
      <c r="G2" s="2" t="s">
        <v>12</v>
      </c>
      <c r="H2" s="2" t="s">
        <v>18</v>
      </c>
      <c r="I2" s="2" t="s">
        <v>17</v>
      </c>
      <c r="J2" s="2" t="s">
        <v>20</v>
      </c>
      <c r="K2" s="2" t="s">
        <v>21</v>
      </c>
    </row>
    <row r="3" spans="1:12" ht="64" x14ac:dyDescent="0.2">
      <c r="A3" s="2" t="s">
        <v>13</v>
      </c>
      <c r="B3" s="3">
        <v>40330</v>
      </c>
      <c r="C3" s="2" t="s">
        <v>23</v>
      </c>
      <c r="D3" s="2" t="s">
        <v>24</v>
      </c>
      <c r="E3" s="2" t="s">
        <v>25</v>
      </c>
      <c r="F3" s="2" t="s">
        <v>27</v>
      </c>
      <c r="G3" s="2" t="s">
        <v>22</v>
      </c>
      <c r="H3" s="2" t="s">
        <v>18</v>
      </c>
      <c r="I3" s="2" t="s">
        <v>26</v>
      </c>
      <c r="J3" s="2" t="s">
        <v>20</v>
      </c>
      <c r="K3" s="2" t="s">
        <v>28</v>
      </c>
    </row>
    <row r="4" spans="1:12" ht="48" x14ac:dyDescent="0.2">
      <c r="A4" s="2" t="s">
        <v>30</v>
      </c>
      <c r="B4" s="3">
        <v>40695</v>
      </c>
      <c r="C4" s="2" t="s">
        <v>31</v>
      </c>
      <c r="D4" s="2" t="s">
        <v>32</v>
      </c>
      <c r="E4" s="2" t="s">
        <v>33</v>
      </c>
      <c r="F4" s="2" t="s">
        <v>35</v>
      </c>
      <c r="G4" s="2" t="s">
        <v>29</v>
      </c>
      <c r="H4" s="2" t="s">
        <v>18</v>
      </c>
      <c r="I4" s="2" t="s">
        <v>34</v>
      </c>
      <c r="J4" s="2" t="s">
        <v>20</v>
      </c>
      <c r="K4" s="2" t="s">
        <v>36</v>
      </c>
    </row>
    <row r="5" spans="1:12" ht="32" x14ac:dyDescent="0.2">
      <c r="A5" s="2" t="s">
        <v>38</v>
      </c>
      <c r="B5" s="3">
        <v>40664</v>
      </c>
      <c r="C5" s="2" t="s">
        <v>39</v>
      </c>
      <c r="D5" s="2" t="s">
        <v>40</v>
      </c>
      <c r="E5" s="2" t="s">
        <v>41</v>
      </c>
      <c r="F5" s="2" t="s">
        <v>42</v>
      </c>
      <c r="G5" s="2" t="s">
        <v>37</v>
      </c>
      <c r="H5" s="2" t="s">
        <v>18</v>
      </c>
      <c r="I5" s="2" t="s">
        <v>41</v>
      </c>
      <c r="J5" s="2" t="s">
        <v>20</v>
      </c>
      <c r="K5" s="2" t="s">
        <v>43</v>
      </c>
    </row>
    <row r="6" spans="1:12" ht="32" x14ac:dyDescent="0.2">
      <c r="A6" s="2" t="s">
        <v>45</v>
      </c>
      <c r="B6" s="3">
        <v>40544</v>
      </c>
      <c r="C6" s="2" t="s">
        <v>46</v>
      </c>
      <c r="D6" s="2" t="s">
        <v>47</v>
      </c>
      <c r="E6" s="2" t="s">
        <v>48</v>
      </c>
      <c r="F6" s="2" t="s">
        <v>49</v>
      </c>
      <c r="G6" s="2" t="s">
        <v>44</v>
      </c>
      <c r="H6" s="2" t="s">
        <v>18</v>
      </c>
      <c r="I6" s="2" t="s">
        <v>48</v>
      </c>
      <c r="J6" s="2" t="s">
        <v>20</v>
      </c>
      <c r="K6" s="2" t="s">
        <v>49</v>
      </c>
    </row>
    <row r="7" spans="1:12" ht="48" x14ac:dyDescent="0.2">
      <c r="A7" s="2" t="s">
        <v>51</v>
      </c>
      <c r="B7" s="3">
        <v>42491</v>
      </c>
      <c r="C7" s="2" t="s">
        <v>52</v>
      </c>
      <c r="D7" s="2" t="s">
        <v>53</v>
      </c>
      <c r="E7" s="2" t="s">
        <v>54</v>
      </c>
      <c r="F7" s="2" t="s">
        <v>56</v>
      </c>
      <c r="G7" s="2" t="s">
        <v>50</v>
      </c>
      <c r="H7" s="2" t="s">
        <v>18</v>
      </c>
      <c r="I7" s="2" t="s">
        <v>55</v>
      </c>
      <c r="J7" s="2" t="s">
        <v>20</v>
      </c>
      <c r="K7" s="2" t="s">
        <v>57</v>
      </c>
    </row>
    <row r="8" spans="1:12" ht="32" x14ac:dyDescent="0.2">
      <c r="A8" s="2" t="s">
        <v>59</v>
      </c>
      <c r="B8" s="3">
        <v>42339</v>
      </c>
      <c r="C8" s="2" t="s">
        <v>60</v>
      </c>
      <c r="D8" s="2" t="s">
        <v>61</v>
      </c>
      <c r="E8" s="2" t="s">
        <v>62</v>
      </c>
      <c r="F8" s="2" t="s">
        <v>64</v>
      </c>
      <c r="G8" s="2" t="s">
        <v>58</v>
      </c>
      <c r="H8" s="2" t="s">
        <v>18</v>
      </c>
      <c r="I8" s="2" t="s">
        <v>63</v>
      </c>
      <c r="J8" s="2" t="s">
        <v>20</v>
      </c>
      <c r="K8" s="2" t="s">
        <v>49</v>
      </c>
    </row>
    <row r="9" spans="1:12" ht="112" x14ac:dyDescent="0.2">
      <c r="A9" s="2" t="s">
        <v>66</v>
      </c>
      <c r="B9" s="3">
        <v>40330</v>
      </c>
      <c r="C9" s="2" t="s">
        <v>67</v>
      </c>
      <c r="D9" s="2" t="s">
        <v>68</v>
      </c>
      <c r="E9" s="2" t="s">
        <v>69</v>
      </c>
      <c r="F9" s="2" t="s">
        <v>71</v>
      </c>
      <c r="G9" s="2" t="s">
        <v>65</v>
      </c>
      <c r="H9" s="2" t="s">
        <v>18</v>
      </c>
      <c r="I9" s="2" t="s">
        <v>70</v>
      </c>
      <c r="J9" s="2" t="s">
        <v>20</v>
      </c>
      <c r="K9" s="2" t="s">
        <v>72</v>
      </c>
    </row>
    <row r="10" spans="1:12" ht="64" x14ac:dyDescent="0.2">
      <c r="A10" s="2" t="s">
        <v>74</v>
      </c>
      <c r="B10" s="3">
        <v>41671</v>
      </c>
      <c r="C10" s="2" t="s">
        <v>75</v>
      </c>
      <c r="D10" s="2" t="s">
        <v>76</v>
      </c>
      <c r="E10" s="2" t="s">
        <v>77</v>
      </c>
      <c r="F10" s="2" t="s">
        <v>78</v>
      </c>
      <c r="G10" s="2" t="s">
        <v>73</v>
      </c>
      <c r="H10" s="2" t="s">
        <v>18</v>
      </c>
      <c r="I10" s="2" t="s">
        <v>77</v>
      </c>
      <c r="J10" s="2" t="s">
        <v>20</v>
      </c>
      <c r="K10" s="2" t="s">
        <v>79</v>
      </c>
    </row>
    <row r="11" spans="1:12" s="4" customFormat="1" x14ac:dyDescent="0.2">
      <c r="A11" s="4" t="s">
        <v>81</v>
      </c>
      <c r="B11" s="4">
        <v>1995</v>
      </c>
      <c r="C11" s="4" t="s">
        <v>82</v>
      </c>
      <c r="G11" s="4" t="s">
        <v>80</v>
      </c>
      <c r="H11" s="4" t="s">
        <v>83</v>
      </c>
    </row>
    <row r="12" spans="1:12" ht="48" x14ac:dyDescent="0.2">
      <c r="A12" s="2" t="s">
        <v>85</v>
      </c>
      <c r="B12" s="3">
        <v>40210</v>
      </c>
      <c r="C12" s="2" t="s">
        <v>86</v>
      </c>
      <c r="D12" s="2" t="s">
        <v>87</v>
      </c>
      <c r="E12" s="2" t="s">
        <v>88</v>
      </c>
      <c r="F12" s="2" t="s">
        <v>89</v>
      </c>
      <c r="G12" s="2" t="s">
        <v>84</v>
      </c>
      <c r="H12" s="2" t="s">
        <v>18</v>
      </c>
      <c r="I12" s="2" t="s">
        <v>88</v>
      </c>
      <c r="J12" s="2" t="s">
        <v>20</v>
      </c>
      <c r="K12" s="2" t="s">
        <v>90</v>
      </c>
    </row>
    <row r="13" spans="1:12" ht="80" x14ac:dyDescent="0.2">
      <c r="A13" s="2" t="s">
        <v>92</v>
      </c>
      <c r="B13" s="3">
        <v>41821</v>
      </c>
      <c r="C13" s="2" t="s">
        <v>93</v>
      </c>
      <c r="D13" s="2" t="s">
        <v>94</v>
      </c>
      <c r="E13" s="2" t="s">
        <v>95</v>
      </c>
      <c r="F13" s="2" t="s">
        <v>96</v>
      </c>
      <c r="G13" s="2" t="s">
        <v>91</v>
      </c>
      <c r="H13" s="2" t="s">
        <v>18</v>
      </c>
      <c r="I13" s="2" t="s">
        <v>95</v>
      </c>
      <c r="J13" s="2" t="s">
        <v>20</v>
      </c>
      <c r="K13" s="2" t="s">
        <v>97</v>
      </c>
    </row>
    <row r="14" spans="1:12" ht="48" x14ac:dyDescent="0.2">
      <c r="A14" s="2" t="s">
        <v>99</v>
      </c>
      <c r="B14" s="3">
        <v>39539</v>
      </c>
      <c r="C14" s="2" t="s">
        <v>100</v>
      </c>
      <c r="D14" s="2" t="s">
        <v>101</v>
      </c>
      <c r="E14" s="2" t="s">
        <v>102</v>
      </c>
      <c r="F14" s="2" t="s">
        <v>104</v>
      </c>
      <c r="G14" s="2" t="s">
        <v>98</v>
      </c>
      <c r="H14" s="2" t="s">
        <v>18</v>
      </c>
      <c r="I14" s="2" t="s">
        <v>103</v>
      </c>
      <c r="J14" s="2" t="s">
        <v>20</v>
      </c>
      <c r="K14" s="2" t="s">
        <v>105</v>
      </c>
    </row>
    <row r="15" spans="1:12" s="4" customFormat="1" x14ac:dyDescent="0.2">
      <c r="A15" s="4" t="s">
        <v>107</v>
      </c>
      <c r="B15" s="4">
        <v>2001</v>
      </c>
      <c r="C15" s="4" t="s">
        <v>108</v>
      </c>
      <c r="G15" s="4" t="s">
        <v>106</v>
      </c>
      <c r="H15" s="4" t="s">
        <v>83</v>
      </c>
    </row>
    <row r="16" spans="1:12" ht="32" x14ac:dyDescent="0.2">
      <c r="A16" s="2" t="s">
        <v>30</v>
      </c>
      <c r="B16" s="3">
        <v>40695</v>
      </c>
      <c r="C16" s="2" t="s">
        <v>110</v>
      </c>
      <c r="D16" s="2" t="s">
        <v>111</v>
      </c>
      <c r="E16" s="2" t="s">
        <v>112</v>
      </c>
      <c r="F16" s="2" t="s">
        <v>113</v>
      </c>
      <c r="G16" s="2" t="s">
        <v>109</v>
      </c>
      <c r="H16" s="2" t="s">
        <v>18</v>
      </c>
      <c r="I16" s="2" t="s">
        <v>112</v>
      </c>
      <c r="J16" s="2" t="s">
        <v>20</v>
      </c>
      <c r="K16" s="2" t="s">
        <v>114</v>
      </c>
    </row>
    <row r="17" spans="1:11" ht="48" x14ac:dyDescent="0.2">
      <c r="A17" s="2" t="s">
        <v>30</v>
      </c>
      <c r="B17" s="3">
        <v>40695</v>
      </c>
      <c r="C17" s="2" t="s">
        <v>116</v>
      </c>
      <c r="D17" s="2" t="s">
        <v>117</v>
      </c>
      <c r="E17" s="2" t="s">
        <v>118</v>
      </c>
      <c r="F17" s="2" t="s">
        <v>35</v>
      </c>
      <c r="G17" s="2" t="s">
        <v>115</v>
      </c>
      <c r="H17" s="2" t="s">
        <v>18</v>
      </c>
      <c r="I17" s="2" t="s">
        <v>119</v>
      </c>
      <c r="J17" s="2" t="s">
        <v>20</v>
      </c>
      <c r="K17" s="2" t="s">
        <v>120</v>
      </c>
    </row>
    <row r="18" spans="1:11" ht="48" x14ac:dyDescent="0.2">
      <c r="A18" s="2" t="s">
        <v>30</v>
      </c>
      <c r="B18" s="3">
        <v>40695</v>
      </c>
      <c r="C18" s="2" t="s">
        <v>122</v>
      </c>
      <c r="D18" s="2" t="s">
        <v>123</v>
      </c>
      <c r="E18" s="2" t="s">
        <v>124</v>
      </c>
      <c r="F18" s="2" t="s">
        <v>113</v>
      </c>
      <c r="G18" s="2" t="s">
        <v>121</v>
      </c>
      <c r="H18" s="2" t="s">
        <v>18</v>
      </c>
      <c r="I18" s="2" t="s">
        <v>125</v>
      </c>
      <c r="J18" s="2" t="s">
        <v>20</v>
      </c>
      <c r="K18" s="2" t="s">
        <v>126</v>
      </c>
    </row>
    <row r="19" spans="1:11" ht="48" x14ac:dyDescent="0.2">
      <c r="A19" s="2" t="s">
        <v>128</v>
      </c>
      <c r="B19" s="3">
        <v>38869</v>
      </c>
      <c r="C19" s="2" t="s">
        <v>129</v>
      </c>
      <c r="D19" s="2" t="s">
        <v>130</v>
      </c>
      <c r="E19" s="2" t="s">
        <v>131</v>
      </c>
      <c r="F19" s="2" t="s">
        <v>133</v>
      </c>
      <c r="G19" s="2" t="s">
        <v>127</v>
      </c>
      <c r="H19" s="2" t="s">
        <v>18</v>
      </c>
      <c r="I19" s="2" t="s">
        <v>132</v>
      </c>
      <c r="J19" s="2" t="s">
        <v>20</v>
      </c>
      <c r="K19" s="2" t="s">
        <v>134</v>
      </c>
    </row>
    <row r="20" spans="1:11" ht="48" x14ac:dyDescent="0.2">
      <c r="A20" s="2" t="s">
        <v>136</v>
      </c>
      <c r="B20" s="3">
        <v>41518</v>
      </c>
      <c r="C20" s="2" t="s">
        <v>137</v>
      </c>
      <c r="D20" s="2" t="s">
        <v>138</v>
      </c>
      <c r="E20" s="2" t="s">
        <v>139</v>
      </c>
      <c r="F20" s="2" t="s">
        <v>141</v>
      </c>
      <c r="G20" s="2" t="s">
        <v>135</v>
      </c>
      <c r="H20" s="2" t="s">
        <v>18</v>
      </c>
      <c r="I20" s="2" t="s">
        <v>140</v>
      </c>
      <c r="J20" s="2" t="s">
        <v>20</v>
      </c>
      <c r="K20" s="2" t="s">
        <v>142</v>
      </c>
    </row>
    <row r="21" spans="1:11" ht="64" x14ac:dyDescent="0.2">
      <c r="A21" s="2" t="s">
        <v>144</v>
      </c>
      <c r="B21" s="3">
        <v>40360</v>
      </c>
      <c r="C21" s="2" t="s">
        <v>145</v>
      </c>
      <c r="D21" s="2" t="s">
        <v>146</v>
      </c>
      <c r="E21" s="2" t="s">
        <v>147</v>
      </c>
      <c r="F21" s="2" t="s">
        <v>149</v>
      </c>
      <c r="G21" s="2" t="s">
        <v>143</v>
      </c>
      <c r="H21" s="2" t="s">
        <v>18</v>
      </c>
      <c r="I21" s="2" t="s">
        <v>148</v>
      </c>
      <c r="J21" s="2" t="s">
        <v>20</v>
      </c>
      <c r="K21" s="2" t="s">
        <v>150</v>
      </c>
    </row>
    <row r="22" spans="1:11" ht="32" x14ac:dyDescent="0.2">
      <c r="A22" s="2" t="s">
        <v>152</v>
      </c>
      <c r="B22" s="3">
        <v>41518</v>
      </c>
      <c r="C22" s="2" t="s">
        <v>153</v>
      </c>
      <c r="D22" s="2" t="s">
        <v>154</v>
      </c>
      <c r="E22" s="2" t="s">
        <v>155</v>
      </c>
      <c r="F22" s="2" t="s">
        <v>157</v>
      </c>
      <c r="G22" s="2" t="s">
        <v>151</v>
      </c>
      <c r="H22" s="2" t="s">
        <v>18</v>
      </c>
      <c r="I22" s="2" t="s">
        <v>156</v>
      </c>
      <c r="J22" s="2" t="s">
        <v>20</v>
      </c>
      <c r="K22" s="2" t="s">
        <v>158</v>
      </c>
    </row>
    <row r="23" spans="1:11" ht="96" x14ac:dyDescent="0.2">
      <c r="A23" s="2" t="s">
        <v>160</v>
      </c>
      <c r="B23" s="3">
        <v>42736</v>
      </c>
      <c r="C23" s="2" t="s">
        <v>161</v>
      </c>
      <c r="D23" s="2" t="s">
        <v>162</v>
      </c>
      <c r="E23" s="2" t="s">
        <v>163</v>
      </c>
      <c r="F23" s="2" t="s">
        <v>165</v>
      </c>
      <c r="G23" s="2" t="s">
        <v>159</v>
      </c>
      <c r="H23" s="2" t="s">
        <v>18</v>
      </c>
      <c r="I23" s="2" t="s">
        <v>164</v>
      </c>
      <c r="J23" s="2" t="s">
        <v>20</v>
      </c>
      <c r="K23" s="2" t="s">
        <v>166</v>
      </c>
    </row>
    <row r="24" spans="1:11" ht="32" x14ac:dyDescent="0.2">
      <c r="A24" s="2" t="s">
        <v>168</v>
      </c>
      <c r="B24" s="3">
        <v>42614</v>
      </c>
      <c r="C24" s="2" t="s">
        <v>169</v>
      </c>
      <c r="D24" s="2" t="s">
        <v>170</v>
      </c>
      <c r="E24" s="2" t="s">
        <v>171</v>
      </c>
      <c r="F24" s="2" t="s">
        <v>56</v>
      </c>
      <c r="G24" s="2" t="s">
        <v>167</v>
      </c>
      <c r="H24" s="2" t="s">
        <v>18</v>
      </c>
      <c r="I24" s="2" t="s">
        <v>172</v>
      </c>
      <c r="J24" s="2" t="s">
        <v>20</v>
      </c>
      <c r="K24" s="2" t="s">
        <v>173</v>
      </c>
    </row>
    <row r="25" spans="1:11" s="4" customFormat="1" ht="32" x14ac:dyDescent="0.2">
      <c r="A25" s="4" t="s">
        <v>107</v>
      </c>
      <c r="B25" s="4">
        <v>2004</v>
      </c>
      <c r="C25" s="4" t="s">
        <v>175</v>
      </c>
      <c r="G25" s="4" t="s">
        <v>174</v>
      </c>
      <c r="H25" s="4" t="s">
        <v>83</v>
      </c>
    </row>
    <row r="26" spans="1:11" ht="48" x14ac:dyDescent="0.2">
      <c r="A26" s="2" t="s">
        <v>177</v>
      </c>
      <c r="B26" s="3">
        <v>39965</v>
      </c>
      <c r="C26" s="2" t="s">
        <v>178</v>
      </c>
      <c r="D26" s="2" t="s">
        <v>179</v>
      </c>
      <c r="E26" s="2" t="s">
        <v>180</v>
      </c>
      <c r="F26" s="2" t="s">
        <v>182</v>
      </c>
      <c r="G26" s="2" t="s">
        <v>176</v>
      </c>
      <c r="H26" s="2" t="s">
        <v>18</v>
      </c>
      <c r="I26" s="2" t="s">
        <v>181</v>
      </c>
      <c r="J26" s="2" t="s">
        <v>20</v>
      </c>
      <c r="K26" s="2" t="s">
        <v>183</v>
      </c>
    </row>
    <row r="27" spans="1:11" ht="32" x14ac:dyDescent="0.2">
      <c r="A27" s="2" t="s">
        <v>177</v>
      </c>
      <c r="B27" s="3">
        <v>39965</v>
      </c>
      <c r="C27" s="2" t="s">
        <v>185</v>
      </c>
      <c r="D27" s="2" t="s">
        <v>186</v>
      </c>
      <c r="E27" s="2" t="s">
        <v>187</v>
      </c>
      <c r="F27" s="2" t="s">
        <v>182</v>
      </c>
      <c r="G27" s="2" t="s">
        <v>184</v>
      </c>
      <c r="H27" s="2" t="s">
        <v>18</v>
      </c>
      <c r="I27" s="2" t="s">
        <v>188</v>
      </c>
      <c r="J27" s="2" t="s">
        <v>20</v>
      </c>
      <c r="K27" s="2" t="s">
        <v>189</v>
      </c>
    </row>
    <row r="28" spans="1:11" ht="32" x14ac:dyDescent="0.2">
      <c r="A28" s="2" t="s">
        <v>191</v>
      </c>
      <c r="B28" s="3">
        <v>40148</v>
      </c>
      <c r="C28" s="2" t="s">
        <v>192</v>
      </c>
      <c r="D28" s="2" t="s">
        <v>193</v>
      </c>
      <c r="E28" s="2" t="s">
        <v>194</v>
      </c>
      <c r="F28" s="2" t="s">
        <v>195</v>
      </c>
      <c r="G28" s="2" t="s">
        <v>190</v>
      </c>
      <c r="H28" s="2" t="s">
        <v>18</v>
      </c>
      <c r="I28" s="2" t="s">
        <v>194</v>
      </c>
      <c r="J28" s="2" t="s">
        <v>20</v>
      </c>
      <c r="K28" s="2" t="s">
        <v>196</v>
      </c>
    </row>
    <row r="29" spans="1:11" ht="32" x14ac:dyDescent="0.2">
      <c r="A29" s="2" t="s">
        <v>198</v>
      </c>
      <c r="B29" s="3">
        <v>39569</v>
      </c>
      <c r="C29" s="2" t="s">
        <v>199</v>
      </c>
      <c r="D29" s="2" t="s">
        <v>200</v>
      </c>
      <c r="E29" s="2" t="s">
        <v>201</v>
      </c>
      <c r="F29" s="2" t="s">
        <v>202</v>
      </c>
      <c r="G29" s="2" t="s">
        <v>197</v>
      </c>
      <c r="H29" s="2" t="s">
        <v>18</v>
      </c>
      <c r="I29" s="2" t="s">
        <v>201</v>
      </c>
      <c r="J29" s="2" t="s">
        <v>20</v>
      </c>
      <c r="K29" s="2" t="s">
        <v>203</v>
      </c>
    </row>
    <row r="30" spans="1:11" ht="64" x14ac:dyDescent="0.2">
      <c r="A30" s="2" t="s">
        <v>30</v>
      </c>
      <c r="B30" s="3">
        <v>40695</v>
      </c>
      <c r="C30" s="2" t="s">
        <v>205</v>
      </c>
      <c r="D30" s="2" t="s">
        <v>206</v>
      </c>
      <c r="E30" s="2" t="s">
        <v>207</v>
      </c>
      <c r="F30" s="2" t="s">
        <v>35</v>
      </c>
      <c r="G30" s="2" t="s">
        <v>204</v>
      </c>
      <c r="H30" s="2" t="s">
        <v>18</v>
      </c>
      <c r="I30" s="2" t="s">
        <v>208</v>
      </c>
      <c r="J30" s="2" t="s">
        <v>20</v>
      </c>
      <c r="K30" s="2" t="s">
        <v>49</v>
      </c>
    </row>
    <row r="31" spans="1:11" ht="64" x14ac:dyDescent="0.2">
      <c r="A31" s="2" t="s">
        <v>210</v>
      </c>
      <c r="B31" s="3">
        <v>38838</v>
      </c>
      <c r="C31" s="2" t="s">
        <v>211</v>
      </c>
      <c r="D31" s="2" t="s">
        <v>212</v>
      </c>
      <c r="E31" s="2" t="s">
        <v>213</v>
      </c>
      <c r="F31" s="2" t="s">
        <v>133</v>
      </c>
      <c r="G31" s="2" t="s">
        <v>209</v>
      </c>
      <c r="H31" s="2" t="s">
        <v>18</v>
      </c>
      <c r="I31" s="2" t="s">
        <v>214</v>
      </c>
      <c r="J31" s="2" t="s">
        <v>20</v>
      </c>
      <c r="K31" s="2" t="s">
        <v>215</v>
      </c>
    </row>
    <row r="32" spans="1:11" ht="32" x14ac:dyDescent="0.2">
      <c r="A32" s="2" t="s">
        <v>217</v>
      </c>
      <c r="B32" s="3">
        <v>37561</v>
      </c>
      <c r="C32" s="2" t="s">
        <v>218</v>
      </c>
      <c r="D32" s="2" t="s">
        <v>219</v>
      </c>
      <c r="E32" s="2" t="s">
        <v>220</v>
      </c>
      <c r="F32" s="2" t="s">
        <v>221</v>
      </c>
      <c r="G32" s="2" t="s">
        <v>216</v>
      </c>
      <c r="H32" s="2" t="s">
        <v>18</v>
      </c>
      <c r="I32" s="2" t="s">
        <v>214</v>
      </c>
      <c r="J32" s="2" t="s">
        <v>20</v>
      </c>
      <c r="K32" s="2" t="s">
        <v>49</v>
      </c>
    </row>
    <row r="33" spans="1:11" ht="32" x14ac:dyDescent="0.2">
      <c r="A33" s="2" t="s">
        <v>198</v>
      </c>
      <c r="B33" s="3">
        <v>39569</v>
      </c>
      <c r="C33" s="2" t="s">
        <v>223</v>
      </c>
      <c r="D33" s="2" t="s">
        <v>224</v>
      </c>
      <c r="E33" s="2" t="s">
        <v>225</v>
      </c>
      <c r="F33" s="2" t="s">
        <v>202</v>
      </c>
      <c r="G33" s="2" t="s">
        <v>222</v>
      </c>
      <c r="H33" s="2" t="s">
        <v>18</v>
      </c>
      <c r="I33" s="2" t="s">
        <v>225</v>
      </c>
      <c r="J33" s="2" t="s">
        <v>20</v>
      </c>
      <c r="K33" s="2" t="s">
        <v>226</v>
      </c>
    </row>
    <row r="34" spans="1:11" ht="112" x14ac:dyDescent="0.2">
      <c r="A34" s="2" t="s">
        <v>210</v>
      </c>
      <c r="B34" s="3">
        <v>38838</v>
      </c>
      <c r="C34" s="2" t="s">
        <v>228</v>
      </c>
      <c r="D34" s="2" t="s">
        <v>229</v>
      </c>
      <c r="E34" s="2" t="s">
        <v>230</v>
      </c>
      <c r="F34" s="2" t="s">
        <v>133</v>
      </c>
      <c r="G34" s="2" t="s">
        <v>227</v>
      </c>
      <c r="H34" s="2" t="s">
        <v>18</v>
      </c>
      <c r="I34" s="2" t="s">
        <v>230</v>
      </c>
      <c r="J34" s="2" t="s">
        <v>20</v>
      </c>
      <c r="K34" s="2" t="s">
        <v>231</v>
      </c>
    </row>
    <row r="35" spans="1:11" ht="32" x14ac:dyDescent="0.2">
      <c r="A35" s="2" t="s">
        <v>233</v>
      </c>
      <c r="B35" s="3">
        <v>42156</v>
      </c>
      <c r="C35" s="2" t="s">
        <v>234</v>
      </c>
      <c r="D35" s="2" t="s">
        <v>235</v>
      </c>
      <c r="E35" s="2" t="s">
        <v>236</v>
      </c>
      <c r="F35" s="2" t="s">
        <v>238</v>
      </c>
      <c r="G35" s="2" t="s">
        <v>232</v>
      </c>
      <c r="H35" s="2" t="s">
        <v>18</v>
      </c>
      <c r="I35" s="2" t="s">
        <v>237</v>
      </c>
      <c r="J35" s="2" t="s">
        <v>20</v>
      </c>
      <c r="K35" s="2" t="s">
        <v>239</v>
      </c>
    </row>
    <row r="36" spans="1:11" ht="48" x14ac:dyDescent="0.2">
      <c r="A36" s="2" t="s">
        <v>241</v>
      </c>
      <c r="B36" s="3">
        <v>42522</v>
      </c>
      <c r="C36" s="2" t="s">
        <v>242</v>
      </c>
      <c r="D36" s="2" t="s">
        <v>243</v>
      </c>
      <c r="E36" s="2" t="s">
        <v>244</v>
      </c>
      <c r="F36" s="2" t="s">
        <v>246</v>
      </c>
      <c r="G36" s="2" t="s">
        <v>240</v>
      </c>
      <c r="H36" s="2" t="s">
        <v>18</v>
      </c>
      <c r="I36" s="2" t="s">
        <v>245</v>
      </c>
      <c r="J36" s="2" t="s">
        <v>20</v>
      </c>
      <c r="K36" s="2" t="s">
        <v>247</v>
      </c>
    </row>
    <row r="37" spans="1:11" ht="48" x14ac:dyDescent="0.2">
      <c r="A37" s="2" t="s">
        <v>249</v>
      </c>
      <c r="B37" s="3">
        <v>38443</v>
      </c>
      <c r="C37" s="2" t="s">
        <v>250</v>
      </c>
      <c r="D37" s="2" t="s">
        <v>251</v>
      </c>
      <c r="E37" s="2" t="s">
        <v>252</v>
      </c>
      <c r="F37" s="2" t="s">
        <v>253</v>
      </c>
      <c r="G37" s="2" t="s">
        <v>248</v>
      </c>
      <c r="H37" s="2" t="s">
        <v>18</v>
      </c>
      <c r="I37" s="2" t="s">
        <v>252</v>
      </c>
      <c r="J37" s="2" t="s">
        <v>20</v>
      </c>
      <c r="K37" s="2" t="s">
        <v>49</v>
      </c>
    </row>
    <row r="38" spans="1:11" ht="48" x14ac:dyDescent="0.2">
      <c r="A38" s="2" t="s">
        <v>255</v>
      </c>
      <c r="B38" s="3">
        <v>41791</v>
      </c>
      <c r="C38" s="2" t="s">
        <v>256</v>
      </c>
      <c r="D38" s="2" t="s">
        <v>257</v>
      </c>
      <c r="E38" s="2" t="s">
        <v>258</v>
      </c>
      <c r="F38" s="2" t="s">
        <v>260</v>
      </c>
      <c r="G38" s="2" t="s">
        <v>254</v>
      </c>
      <c r="H38" s="2" t="s">
        <v>18</v>
      </c>
      <c r="I38" s="2" t="s">
        <v>259</v>
      </c>
      <c r="J38" s="2" t="s">
        <v>20</v>
      </c>
      <c r="K38" s="2" t="s">
        <v>261</v>
      </c>
    </row>
    <row r="39" spans="1:11" ht="80" x14ac:dyDescent="0.2">
      <c r="A39" s="2" t="s">
        <v>263</v>
      </c>
      <c r="B39" s="2">
        <v>2016</v>
      </c>
      <c r="C39" s="2" t="s">
        <v>264</v>
      </c>
      <c r="D39" s="2" t="s">
        <v>265</v>
      </c>
      <c r="E39" s="2" t="s">
        <v>266</v>
      </c>
      <c r="F39" s="2" t="s">
        <v>267</v>
      </c>
      <c r="G39" s="2" t="s">
        <v>262</v>
      </c>
      <c r="H39" s="2" t="s">
        <v>18</v>
      </c>
      <c r="I39" s="2" t="s">
        <v>266</v>
      </c>
      <c r="J39" s="2" t="s">
        <v>20</v>
      </c>
      <c r="K39" s="2" t="s">
        <v>268</v>
      </c>
    </row>
    <row r="40" spans="1:11" ht="32" x14ac:dyDescent="0.2">
      <c r="A40" s="2" t="s">
        <v>198</v>
      </c>
      <c r="B40" s="3">
        <v>39569</v>
      </c>
      <c r="C40" s="2" t="s">
        <v>270</v>
      </c>
      <c r="D40" s="2" t="s">
        <v>271</v>
      </c>
      <c r="E40" s="2" t="s">
        <v>272</v>
      </c>
      <c r="F40" s="2" t="s">
        <v>274</v>
      </c>
      <c r="G40" s="2" t="s">
        <v>269</v>
      </c>
      <c r="H40" s="2" t="s">
        <v>18</v>
      </c>
      <c r="I40" s="2" t="s">
        <v>273</v>
      </c>
      <c r="J40" s="2" t="s">
        <v>20</v>
      </c>
      <c r="K40" s="2" t="s">
        <v>275</v>
      </c>
    </row>
    <row r="41" spans="1:11" ht="64" x14ac:dyDescent="0.2">
      <c r="A41" s="2" t="s">
        <v>277</v>
      </c>
      <c r="B41" s="3">
        <v>42186</v>
      </c>
      <c r="C41" s="2" t="s">
        <v>278</v>
      </c>
      <c r="D41" s="2" t="s">
        <v>279</v>
      </c>
      <c r="E41" s="2" t="s">
        <v>280</v>
      </c>
      <c r="F41" s="2" t="s">
        <v>281</v>
      </c>
      <c r="G41" s="2" t="s">
        <v>276</v>
      </c>
      <c r="H41" s="2" t="s">
        <v>18</v>
      </c>
      <c r="I41" s="2" t="s">
        <v>280</v>
      </c>
      <c r="J41" s="2" t="s">
        <v>20</v>
      </c>
      <c r="K41" s="2" t="s">
        <v>282</v>
      </c>
    </row>
    <row r="42" spans="1:11" ht="48" x14ac:dyDescent="0.2">
      <c r="A42" s="2" t="s">
        <v>284</v>
      </c>
      <c r="B42" s="3">
        <v>39995</v>
      </c>
      <c r="C42" s="2" t="s">
        <v>285</v>
      </c>
      <c r="D42" s="2" t="s">
        <v>286</v>
      </c>
      <c r="E42" s="2" t="s">
        <v>287</v>
      </c>
      <c r="F42" s="2" t="s">
        <v>182</v>
      </c>
      <c r="G42" s="2" t="s">
        <v>283</v>
      </c>
      <c r="H42" s="2" t="s">
        <v>18</v>
      </c>
      <c r="I42" s="2" t="s">
        <v>288</v>
      </c>
      <c r="J42" s="2" t="s">
        <v>20</v>
      </c>
      <c r="K42" s="2" t="s">
        <v>49</v>
      </c>
    </row>
    <row r="43" spans="1:11" ht="32" x14ac:dyDescent="0.2">
      <c r="A43" s="2" t="s">
        <v>290</v>
      </c>
      <c r="B43" s="3">
        <v>40330</v>
      </c>
      <c r="C43" s="2" t="s">
        <v>291</v>
      </c>
      <c r="D43" s="2" t="s">
        <v>292</v>
      </c>
      <c r="E43" s="2" t="s">
        <v>293</v>
      </c>
      <c r="F43" s="2" t="s">
        <v>294</v>
      </c>
      <c r="G43" s="2" t="s">
        <v>289</v>
      </c>
      <c r="H43" s="2" t="s">
        <v>18</v>
      </c>
      <c r="I43" s="2" t="s">
        <v>293</v>
      </c>
      <c r="J43" s="2" t="s">
        <v>20</v>
      </c>
      <c r="K43" s="2" t="s">
        <v>295</v>
      </c>
    </row>
    <row r="44" spans="1:11" ht="32" x14ac:dyDescent="0.2">
      <c r="A44" s="2" t="s">
        <v>297</v>
      </c>
      <c r="B44" s="3">
        <v>41183</v>
      </c>
      <c r="C44" s="2" t="s">
        <v>298</v>
      </c>
      <c r="D44" s="2" t="s">
        <v>299</v>
      </c>
      <c r="E44" s="2" t="s">
        <v>300</v>
      </c>
      <c r="F44" s="2" t="s">
        <v>301</v>
      </c>
      <c r="G44" s="2" t="s">
        <v>296</v>
      </c>
      <c r="H44" s="2" t="s">
        <v>18</v>
      </c>
      <c r="I44" s="2" t="s">
        <v>300</v>
      </c>
      <c r="J44" s="2" t="s">
        <v>20</v>
      </c>
      <c r="K44" s="2" t="s">
        <v>302</v>
      </c>
    </row>
    <row r="45" spans="1:11" ht="64" x14ac:dyDescent="0.2">
      <c r="A45" s="2" t="s">
        <v>241</v>
      </c>
      <c r="B45" s="3">
        <v>42522</v>
      </c>
      <c r="C45" s="2" t="s">
        <v>304</v>
      </c>
      <c r="D45" s="2" t="s">
        <v>305</v>
      </c>
      <c r="E45" s="2" t="s">
        <v>306</v>
      </c>
      <c r="F45" s="2" t="s">
        <v>56</v>
      </c>
      <c r="G45" s="2" t="s">
        <v>303</v>
      </c>
      <c r="H45" s="2" t="s">
        <v>18</v>
      </c>
      <c r="I45" s="2" t="s">
        <v>306</v>
      </c>
      <c r="J45" s="2" t="s">
        <v>20</v>
      </c>
      <c r="K45" s="2" t="s">
        <v>307</v>
      </c>
    </row>
    <row r="46" spans="1:11" ht="32" x14ac:dyDescent="0.2">
      <c r="A46" s="2" t="s">
        <v>309</v>
      </c>
      <c r="B46" s="3">
        <v>42614</v>
      </c>
      <c r="C46" s="2" t="s">
        <v>310</v>
      </c>
      <c r="D46" s="2" t="s">
        <v>311</v>
      </c>
      <c r="E46" s="2" t="s">
        <v>312</v>
      </c>
      <c r="F46" s="2" t="s">
        <v>314</v>
      </c>
      <c r="G46" s="2" t="s">
        <v>308</v>
      </c>
      <c r="H46" s="2" t="s">
        <v>18</v>
      </c>
      <c r="I46" s="2" t="s">
        <v>313</v>
      </c>
      <c r="J46" s="2" t="s">
        <v>20</v>
      </c>
      <c r="K46" s="2" t="s">
        <v>315</v>
      </c>
    </row>
    <row r="47" spans="1:11" ht="80" x14ac:dyDescent="0.2">
      <c r="A47" s="2" t="s">
        <v>317</v>
      </c>
      <c r="B47" s="3">
        <v>42156</v>
      </c>
      <c r="C47" s="2" t="s">
        <v>318</v>
      </c>
      <c r="D47" s="2" t="s">
        <v>319</v>
      </c>
      <c r="E47" s="2" t="s">
        <v>320</v>
      </c>
      <c r="F47" s="2" t="s">
        <v>281</v>
      </c>
      <c r="G47" s="2" t="s">
        <v>316</v>
      </c>
      <c r="H47" s="2" t="s">
        <v>18</v>
      </c>
      <c r="I47" s="2" t="s">
        <v>321</v>
      </c>
      <c r="J47" s="2" t="s">
        <v>20</v>
      </c>
      <c r="K47" s="2" t="s">
        <v>322</v>
      </c>
    </row>
    <row r="48" spans="1:11" ht="64" x14ac:dyDescent="0.2">
      <c r="A48" s="2" t="s">
        <v>210</v>
      </c>
      <c r="B48" s="3">
        <v>38838</v>
      </c>
      <c r="C48" s="2" t="s">
        <v>324</v>
      </c>
      <c r="D48" s="2" t="s">
        <v>325</v>
      </c>
      <c r="E48" s="2" t="s">
        <v>230</v>
      </c>
      <c r="F48" s="2" t="s">
        <v>133</v>
      </c>
      <c r="G48" s="2" t="s">
        <v>323</v>
      </c>
      <c r="H48" s="2" t="s">
        <v>18</v>
      </c>
      <c r="I48" s="2" t="s">
        <v>230</v>
      </c>
      <c r="J48" s="2" t="s">
        <v>20</v>
      </c>
      <c r="K48" s="2" t="s">
        <v>326</v>
      </c>
    </row>
    <row r="49" spans="1:11" ht="112" x14ac:dyDescent="0.2">
      <c r="A49" s="2" t="s">
        <v>328</v>
      </c>
      <c r="B49" s="2">
        <v>2014</v>
      </c>
      <c r="C49" s="2" t="s">
        <v>329</v>
      </c>
      <c r="D49" s="2" t="s">
        <v>330</v>
      </c>
      <c r="E49" s="2" t="s">
        <v>331</v>
      </c>
      <c r="F49" s="2" t="s">
        <v>336</v>
      </c>
      <c r="G49" s="2" t="s">
        <v>327</v>
      </c>
      <c r="H49" s="2" t="s">
        <v>333</v>
      </c>
      <c r="I49" s="2" t="s">
        <v>332</v>
      </c>
      <c r="J49" s="2" t="s">
        <v>335</v>
      </c>
      <c r="K49" s="2" t="s">
        <v>334</v>
      </c>
    </row>
    <row r="50" spans="1:11" ht="32" x14ac:dyDescent="0.2">
      <c r="A50" s="2" t="s">
        <v>338</v>
      </c>
      <c r="B50" s="3">
        <v>42736</v>
      </c>
      <c r="C50" s="2" t="s">
        <v>339</v>
      </c>
      <c r="D50" s="2" t="s">
        <v>340</v>
      </c>
      <c r="E50" s="2" t="s">
        <v>341</v>
      </c>
      <c r="F50" s="2" t="s">
        <v>246</v>
      </c>
      <c r="G50" s="2" t="s">
        <v>337</v>
      </c>
      <c r="H50" s="2" t="s">
        <v>18</v>
      </c>
      <c r="I50" s="2" t="s">
        <v>342</v>
      </c>
      <c r="J50" s="2" t="s">
        <v>20</v>
      </c>
      <c r="K50" s="2" t="s">
        <v>343</v>
      </c>
    </row>
    <row r="51" spans="1:11" ht="48" x14ac:dyDescent="0.2">
      <c r="A51" s="2" t="s">
        <v>317</v>
      </c>
      <c r="B51" s="3">
        <v>42156</v>
      </c>
      <c r="C51" s="2" t="s">
        <v>345</v>
      </c>
      <c r="D51" s="2" t="s">
        <v>346</v>
      </c>
      <c r="E51" s="2" t="s">
        <v>347</v>
      </c>
      <c r="F51" s="2" t="s">
        <v>349</v>
      </c>
      <c r="G51" s="2" t="s">
        <v>344</v>
      </c>
      <c r="H51" s="2" t="s">
        <v>18</v>
      </c>
      <c r="I51" s="2" t="s">
        <v>348</v>
      </c>
      <c r="J51" s="2" t="s">
        <v>20</v>
      </c>
      <c r="K51" s="2" t="s">
        <v>350</v>
      </c>
    </row>
    <row r="52" spans="1:11" x14ac:dyDescent="0.2">
      <c r="G52" s="1" t="s">
        <v>351</v>
      </c>
      <c r="H52" s="1">
        <f>COUNTIF(H1:H51, "*Employee*")</f>
        <v>1</v>
      </c>
      <c r="I52" s="2" t="s">
        <v>352</v>
      </c>
      <c r="J52" s="2">
        <f>COUNTIF(J1:J51, "*Yes*")</f>
        <v>1</v>
      </c>
    </row>
    <row r="53" spans="1:11" x14ac:dyDescent="0.2">
      <c r="G53" s="1" t="s">
        <v>353</v>
      </c>
      <c r="H53" s="1">
        <f>COUNTIF(H1:H51, "*National Lab*")</f>
        <v>47</v>
      </c>
      <c r="I53" s="2" t="s">
        <v>354</v>
      </c>
      <c r="J53" s="2">
        <f>COUNTIF(J1:J51, "Yes, National Lab")</f>
        <v>0</v>
      </c>
    </row>
    <row r="54" spans="1:11" x14ac:dyDescent="0.2">
      <c r="G54" s="1" t="s">
        <v>355</v>
      </c>
      <c r="H54" s="1">
        <f>COUNTIF(H1:H51, "*Contractor*")</f>
        <v>0</v>
      </c>
    </row>
    <row r="55" spans="1:11" ht="32" x14ac:dyDescent="0.2">
      <c r="G55" s="1" t="s">
        <v>356</v>
      </c>
      <c r="H55" s="1">
        <f>COUNTIF(H1:H51, "False Positive; Search Rerun")</f>
        <v>0</v>
      </c>
    </row>
    <row r="56" spans="1:11" ht="32" x14ac:dyDescent="0.2">
      <c r="G56" s="1" t="s">
        <v>357</v>
      </c>
      <c r="H56" s="1">
        <f>COUNTIF(H1:H51, "False Positive")</f>
        <v>0</v>
      </c>
    </row>
    <row r="57" spans="1:11" x14ac:dyDescent="0.2">
      <c r="G57" s="1" t="s">
        <v>358</v>
      </c>
      <c r="H57" s="1">
        <f>COUNTIF(H1:H51, "Unsure")</f>
        <v>0</v>
      </c>
    </row>
    <row r="58" spans="1:11" x14ac:dyDescent="0.2">
      <c r="G58" s="2" t="s">
        <v>359</v>
      </c>
      <c r="H58" s="2">
        <f>COUNTIF(H1:H51, "*Couldn't*")</f>
        <v>0</v>
      </c>
    </row>
    <row r="59" spans="1:11" ht="32" x14ac:dyDescent="0.2">
      <c r="G59" s="2" t="s">
        <v>360</v>
      </c>
      <c r="H59" s="2">
        <f>COUNTIF(H1:H51, "No access")</f>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2017-07-26T17:02:33Z</dcterms:created>
  <dcterms:modified xsi:type="dcterms:W3CDTF">2017-07-26T18:26:54Z</dcterms:modified>
</cp:coreProperties>
</file>