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Sutton/Documents/PublicResourceFellowship/Audits/AAASAudit/"/>
    </mc:Choice>
  </mc:AlternateContent>
  <bookViews>
    <workbookView xWindow="260" yWindow="1160" windowWidth="24960" windowHeight="13460" tabRatio="500"/>
  </bookViews>
  <sheets>
    <sheet name="Sheet1" sheetId="1" r:id="rId1"/>
  </sheet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H59" i="1" l="1"/>
  <c r="H58" i="1"/>
  <c r="H57" i="1"/>
  <c r="H56" i="1"/>
  <c r="H55" i="1"/>
  <c r="H54" i="1"/>
  <c r="J53" i="1"/>
  <c r="H53" i="1"/>
  <c r="J52" i="1"/>
  <c r="H52" i="1"/>
</calcChain>
</file>

<file path=xl/sharedStrings.xml><?xml version="1.0" encoding="utf-8"?>
<sst xmlns="http://schemas.openxmlformats.org/spreadsheetml/2006/main" count="481" uniqueCount="309">
  <si>
    <t>Journal/ Conference</t>
  </si>
  <si>
    <t>Pub Date</t>
  </si>
  <si>
    <t>Title</t>
  </si>
  <si>
    <t>Author(s)</t>
  </si>
  <si>
    <t>Author Affiliation</t>
  </si>
  <si>
    <t>Copyright Assertion</t>
  </si>
  <si>
    <t>DOI</t>
  </si>
  <si>
    <t>Author categories</t>
  </si>
  <si>
    <t>Textual Evidence</t>
  </si>
  <si>
    <t>Work of Gov't Disclaimer</t>
  </si>
  <si>
    <t>Other Disclaimers</t>
  </si>
  <si>
    <t>Preparers Comments</t>
  </si>
  <si>
    <t>10.1126/scitranslmed.aad1565</t>
  </si>
  <si>
    <t>Science Translational Medicine  13 Jan 2016:
Vol. 8, Issue 321, pp. 321ra7</t>
  </si>
  <si>
    <t>Inhibition of diacylglycerol kinase α restores restimulation-induced cell death and reduces immunopathology in XLP-1</t>
  </si>
  <si>
    <t>Elisa Ruffo1, Valeria Malacarne1, Sasha E. Larsen2, Rupali Das3, Laura Patrussi4, Christoph Wülfing5, Christoph Biskup6, Senta M. Kapnick7, Katherine Verbist8, Paige Tedrick8, Pamela L. Schwartzberg7, Cosima T. Baldari4, Ignacio Rubio9, Kim E. Nichols8, Andrew L. Snow2, Gianluca Baldanzi1, and Andrea Graziani1,10,</t>
  </si>
  <si>
    <t>1 Department of Translational Medicine and Institute for Research and Cure of Autoimmune Diseases, University of Piemonte Orientale, 28100 Novara, Italy.
2 Department of Pharmacology and Molecular Therapeutics, Uniformed Services University of the Health Sciences, Bethesda, MD 20814, USA.
3 Department of Physiology, Michigan State University, East Lansing, MI 48824, USA.
4 Department of Life Sciences, University of Siena, 53100 Siena, Italy.
5 School of Cellular and Molecular Medicine, University of Bristol, BS8 1TH Bristol, UK.
6 Biomolecular Photonics Group, Jena University Hospital, D 07740 Jena, Germany.
7 Genetic Disease Research Branch, National Human Genome Research Institute, National Institutes of Health, Bethesda, MD 20892, USA.
8 Department of Oncology, St. Jude Children’s Research Hospital, Memphis, TN 38105, USA.
9 Integrated Research and Treatment Center, Center for Sepsis Control and Care and Institute of Molecular Cell Biology, Center for Molecular Biomedicine, Jena University Hospital, D-07745 Jena, Germany.
10 School of Medicine, University Vita e Salute San Raffaele, 20132 Milan, Italy.</t>
  </si>
  <si>
    <t>Employee</t>
  </si>
  <si>
    <t>2 Department of Pharmacology and Molecular Therapeutics, Uniformed Services University of the Health Sciences, Bethesda, MD 20814, USA.
7 Genetic Disease Research Branch, National Human Genome Research Institute, National Institutes of Health, Bethesda, MD 20892, USA.</t>
  </si>
  <si>
    <t>No</t>
  </si>
  <si>
    <t>10.1126/science.aaf5453</t>
  </si>
  <si>
    <t>Science  07 Oct 2016:
Vol. 354, Issue 6308, pp. 64-68</t>
  </si>
  <si>
    <t>Writ large: Genomic dissection of the effect of cellular environment on immune response</t>
  </si>
  <si>
    <t>Nir Yosef1,2, Aviv Regev3,4</t>
  </si>
  <si>
    <t>1 Department of Electrical Engineering and Computer Science and Center for Computational Biology, University of California Berkeley, Berkeley, CA 94720, USA.
2 Ragon Institute of Massachusetts General Hospital, MIT, and Harvard, Cambridge, MA 02139, USA.
3 Broad Institute of MIT and Harvard, Cambridge, MA 02142, USA.
4 Howard Hughes Medical Institute and Koch Institute of Integrative Cancer Biology, Department of Biology, Massachusetts Institute of Technology, Cambridge, MA 02140, USA</t>
  </si>
  <si>
    <t>N/A</t>
  </si>
  <si>
    <t>False Positive; Search Rerun</t>
  </si>
  <si>
    <t>No government agencies appear in author affiliations</t>
  </si>
  <si>
    <t>10.1126/science.225.4658.163</t>
  </si>
  <si>
    <t>Science
New Series, Vol. 225, No. 4658 (Jul. 13, 1984), pp. 163-165</t>
  </si>
  <si>
    <t>The Spacelab Experience: A Synopsis</t>
  </si>
  <si>
    <t>1) Charles R. Chappell;
2) Karl Knott</t>
  </si>
  <si>
    <t>1) NASA- Marshall Space Flight Center;
2) European Space Agency</t>
  </si>
  <si>
    <t>1) NASA- Marshall Space Flight Center;</t>
  </si>
  <si>
    <t>10.1126/science.493987</t>
  </si>
  <si>
    <t>Science
New Series, Vol. 206, No. 4420 (Nov. 16, 1979), pp. 850-852</t>
  </si>
  <si>
    <t>Calcitonin: Inhibitory Effect on Eating in Rats</t>
  </si>
  <si>
    <t>1) William J. Freed, Mark J. Perlow and Richard Jed Wyatt</t>
  </si>
  <si>
    <t>1) Unit on Geriatric Psychiatry, Laboratory of Clinical Psychopharmacology, Division of Special Mental Health Research, Intramural Research Program, National Institute of Mental Health, Saint Elizabeths Hospital, Washington, D.C. 20032</t>
  </si>
  <si>
    <t>Copyright  © 1979 AAAS</t>
  </si>
  <si>
    <t>10.1126/science.aab2276</t>
  </si>
  <si>
    <t>Science  17 Jul 2015:
Vol. 349, Issue 6245</t>
  </si>
  <si>
    <t>A comprehensive Xist interactome reveals cohesin repulsion and an RNA-directed chromosome conformation</t>
  </si>
  <si>
    <t>Anand Minajigi1, John E. Froberg1, Chunyao Wei1, Hongjae Sunwoo1, Barry Kesner1, David Colognori1, Derek Lessing1, Bernhard Payer1, Myriam Boukhali2, Wilhelm Haas2, Jeannie T. Lee1</t>
  </si>
  <si>
    <t>1 Howard Hughes Medical Institute; Department of Molecular Biology, Massachusetts General Hospital, Boston, MA, USA; Department of Genetics, Harvard Medical School, Boston, MA, USA.
2 Massachusetts General Hospital Cancer Center, Charlestown, Boston, MA; Department of Medicine, Harvard Medical School, Boston, MA, USA</t>
  </si>
  <si>
    <t>10.1126/science.283.5404.950</t>
  </si>
  <si>
    <t>Science  12 Feb 1999:
Vol. 283, Issue 5404, pp. 950-954</t>
  </si>
  <si>
    <t>Genesis and Evolution of the 1997-98 El Niño</t>
  </si>
  <si>
    <t>Michael J. McPhaden</t>
  </si>
  <si>
    <t xml:space="preserve"> National Oceanic and Atmospheric Administration (NOAA)/Pacific Marine Environmental Laboratory, 7600 Sand Point Way NE, Seattle, WA 98115, USA</t>
  </si>
  <si>
    <t>2017 © The Authors, some rights reserved; exclusive licensee American Association for the Advancement of Science</t>
  </si>
  <si>
    <t>10.1126/science.182.4109.229</t>
  </si>
  <si>
    <t>Science  19 Oct 1973:
Vol. 182, Issue 4109, pp. 229-238</t>
  </si>
  <si>
    <t>The Lunar Laser Ranging Experiment</t>
  </si>
  <si>
    <t>P. L. Bender1, D. G. Currie2, S. K. Poultney2, C. O. Alley2, R. H. Dicke3, D. T. Wilkinson3, D. H. Eckhardt4, J. E. Faller5, W. M. Kaula6, J. D. Mulholland7, H. H. Plotkin8, E. C. Silverberg9, J. G. Williams10</t>
  </si>
  <si>
    <t>1 National Bureau of Standards and the University of Colorado, Boulder
2 University of Maryland
3 Princeton University
4 Air Force Cambridge Research Laboratories
5 Wesleyan University, is at the National Bureau of Standards
6 University of California, Los Angeles
7 University of Texas, Austin
8 NASA Goddard Space Flight Center
9 McDonald Observatory of the University of Texas
10 Jet Propulsion Laboratory of the California Institute of Technology</t>
  </si>
  <si>
    <t>8 NASA Goddard Space Flight Center</t>
  </si>
  <si>
    <t>No Access</t>
  </si>
  <si>
    <t>10.1126/science.1598586</t>
  </si>
  <si>
    <t>Science  12 Jun 1992:
Vol. 256, Issue 5063, pp. 1524-1525</t>
  </si>
  <si>
    <t>Epidemic cholera in the Americas</t>
  </si>
  <si>
    <t>10.1126/science.186.4164.650</t>
  </si>
  <si>
    <t>Science  15 Nov 1974:
Vol. 186, Issue 4164, pp. 650-652</t>
  </si>
  <si>
    <t>The Asteroid Belt: Doubts about the Particle Concentration Measured with the Asteroid/Meteoroid Detector on Pioneer 10</t>
  </si>
  <si>
    <t>SIEGFRIED AUER</t>
  </si>
  <si>
    <t>Laboratory for Optical Astronomy, Goddard Space Flight Center, Greenbelt, Maryland 20771</t>
  </si>
  <si>
    <t xml:space="preserve"> 2017 © The Authors, some rights reserved; exclusive licensee American Association for the Advancement of Science</t>
  </si>
  <si>
    <t>10.1126/science.644313</t>
  </si>
  <si>
    <t>Science
New Series, Vol. 200, No. 4341 (May 5, 1978), pp. 539-541</t>
  </si>
  <si>
    <t>Ah Locus: Genetic Differences in Susceptibility to Cataracts Induced by Acetaminophen</t>
  </si>
  <si>
    <t>1)  HITOSHI SHICHI;
2)  DOUGLAS E. GAASTERLAND;
3)  NANCY M. JENSEN, DANIEL W. NEBERT</t>
  </si>
  <si>
    <t>1) Laboratory of Vision Research, National Eye Institute, Bethesda, Maryland 20;
2)  Clinical Branch, National Eye Institute;
3)  Developmental Pharmacology Branch,  National Institute of Child Health and Human Development, Bethesda, Maryland 200</t>
  </si>
  <si>
    <t>Copyright  © 1978 AAAS</t>
  </si>
  <si>
    <t>10.1126/science.194.4260.107</t>
  </si>
  <si>
    <t>Science
New Series, Vol. 194, No. 4260 (Oct. 1, 1976), pp. 107-109</t>
  </si>
  <si>
    <t>Jupiter's Spectrum Between 12 and 24 Micrometers</t>
  </si>
  <si>
    <t>1)  H. H. AUMANN, G. S. ORTON</t>
  </si>
  <si>
    <t>1)  Jet Propulsion Laboratory, California Institute of Technology, Pasadena 91103</t>
  </si>
  <si>
    <t>Contractor</t>
  </si>
  <si>
    <t>10.1126/science.7939680</t>
  </si>
  <si>
    <t>Science  21 Oct 1994:
Vol. 266, Issue 5184, pp. 422-424</t>
  </si>
  <si>
    <t>Vibrationally coherent photochemistry in the femtosecond primary event of vision</t>
  </si>
  <si>
    <t>1) Q Wang, RW Schoenlein, LA Peteanu, RA Mathies, CV Shank</t>
  </si>
  <si>
    <t>1) Materials Sciences Division, Lawrence Berkeley Laboratory, University of California, 94720.</t>
  </si>
  <si>
    <t>National Lab</t>
  </si>
  <si>
    <t>No Access; Employee</t>
  </si>
  <si>
    <t>No Access; National Lab</t>
  </si>
  <si>
    <t>10.1126/science.7146917</t>
  </si>
  <si>
    <t>Science  24 Dec 1982:
Vol. 218, Issue 4579, pp. 1334-1337</t>
  </si>
  <si>
    <t>Monoclonal anitbodies in the lymphatics: toward the diagnosis and therapy of tumor metastases</t>
  </si>
  <si>
    <t>10.1126/science.224.4651.863</t>
  </si>
  <si>
    <t>Science  25 May 1984:
Vol. 224, Issue 4651, pp. 863</t>
  </si>
  <si>
    <t>Models of the Early Universe</t>
  </si>
  <si>
    <t>10.1126/science.1129313</t>
  </si>
  <si>
    <t>Science  22 Sep 2006:
Vol. 313, Issue 5794, pp. 1742</t>
  </si>
  <si>
    <t>Adding Biofuels to the Invasive Species Fire?</t>
  </si>
  <si>
    <t>S. Raghu1, R. C. Anderson2, C. C. Daehler3, A. S. Davis4, R. N. Wiedenmann5, D. Simberloff6, R. N. Mack7</t>
  </si>
  <si>
    <t>1 Illinois Natural History Survey, Champaign, IL 61820, USA.
2 Ilinois State University, Normal, IL 61709, USA.
3 University of Hawaii at Manoa, Honolulu, HI 96822, USA.
4 USDA-ARS Invasive Weed Management Unit, Urbana, IL 61801, USA.
5 University of Arkansas, Fayetteville, AR 72701, USA.
6 University of Tennessee, Knoxville, TN 37996, USA.
7 Washington State University, Pullman, WA 99164, USA.</t>
  </si>
  <si>
    <t>4 USDA-ARS Invasive Weed Management Unit, Urbana, IL 61801, USA.</t>
  </si>
  <si>
    <t>10.1126/science.8332909</t>
  </si>
  <si>
    <t>Science  23 Jul 1993:
Vol. 261, Issue 5120, pp. 438-446</t>
  </si>
  <si>
    <t>NMR structure of a specific DNA complex of Zn-containing DNA binding domain of GATA-1</t>
  </si>
  <si>
    <t>1) JG Omichinski, GM Clore, O Schaad, G Felsenfeld, C Trainor, E Appella, SJ Stahl, AM Gronenborn</t>
  </si>
  <si>
    <t>1) Laboratory of Chemical Physics, National Institute of Diabetes and Digestive and Kidney Diseases, National Institutes of Health, Bethesda, MD 20892.</t>
  </si>
  <si>
    <t>10.1126/science.6353576</t>
  </si>
  <si>
    <t>Science
New Series, Vol. 222, No. 4621 (Oct. 21, 1983), pp. 273-278+289-291</t>
  </si>
  <si>
    <t>Mass Spectrometry: Analytical Capabilities and Potentials</t>
  </si>
  <si>
    <t>G. L. Glish</t>
  </si>
  <si>
    <t>Oak Ridge National Lab</t>
  </si>
  <si>
    <t>10.1126/science.7434030</t>
  </si>
  <si>
    <t>Science
New Series, Vol. 210, No. 4475 (Dec. 12, 1980), pp. 1267-1269</t>
  </si>
  <si>
    <t>Light Suppresses Melatonin Secretion in Humans</t>
  </si>
  <si>
    <t>1) Alfred J. Lewy, Thomas A. Wehr, Frederick K. Goodwin, David A. Newsome and S. P. Markey</t>
  </si>
  <si>
    <t>1) National Institutes of Health, Bethesda, MD</t>
  </si>
  <si>
    <t>Copyright © 1980 AAAS</t>
  </si>
  <si>
    <t>10.1126/science.1105854</t>
  </si>
  <si>
    <t>Science; Washington306.5696 (Oct 22, 2004): 575.</t>
  </si>
  <si>
    <t>Genomics and Drug Toxicity</t>
  </si>
  <si>
    <t>1) Lord, Peter G;
2) Papoian, Thomas</t>
  </si>
  <si>
    <t>1) Johnson &amp; Johnson;
2) US FDA</t>
  </si>
  <si>
    <t>2) US FDA</t>
  </si>
  <si>
    <t>Reproduced with permission of the copyright owner. Further reproduction prohibited without permission.</t>
  </si>
  <si>
    <t>10.1126/science.202.4364.183</t>
  </si>
  <si>
    <t>Science
New Series, Vol. 202, No. 4364 (Oct. 13, 1978), pp. 183-191</t>
  </si>
  <si>
    <t>Quantitative Elemental Analyses by Plasma Emission Spectroscopy</t>
  </si>
  <si>
    <t>Velmer A. Fassel</t>
  </si>
  <si>
    <t>Ames Laboratory and professor in the Department of Chemistry, Iowa State University, Ames 500</t>
  </si>
  <si>
    <t>Copyright © 1978 AAAS</t>
  </si>
  <si>
    <t>10.1126/scisignal.2002820</t>
  </si>
  <si>
    <t>Sci Signal. 2012 Jul 31; 5(235): ra54.</t>
  </si>
  <si>
    <t>The Scaffolding Protein Synapse-Associated Protein 97 is Required for Enhanced Signaling Through Isotype-Switched IgG Memory B Cell Receptors</t>
  </si>
  <si>
    <t>Wanli Liu,1,2 Elizabeth Chen,1 Xing Wang Zhao,2 Zheng Peng Wan,2 Yi Ren Gao,2 Angel Davey,1 Eric Huang,1 Lijia Zhang,1 Jillian Crocetti,3 Gabriel Sandoval,4 M. Gordon Joyce,1 Carrie Miceli,3 Jan Lukszo,5 L. Aravind,6 Wojciech Swat,4 Joseph Brzostowski,1 and Susan K. Pierce1</t>
  </si>
  <si>
    <t>1 Laboratory of Immunogenetics, National Institute of Allergy and Infectious Diseases, NIH, Rockville, MD 20852, USA
2 School of Life Sciences, Tsinghua University, Beijing, China, 100084
3 Microbiology, Immunology and Molecular Genetics, UCLA School of Medicine and College of Letters and Sciences, 277B Biomedical Sciences Research Building, 615 Charles E. Young Dr. S., Los Angeles, CA 90095, USA
4 Department of Pathology and Immunology, Washington University School of Medicine, 660 S Euclid Avenue, St Louis, MO 63110, USA
5 Peptide Synthesis and Analysis Laboratory, RTB, National Institute of Allergy and Infectious Diseases, NIH, Rockville, MD 20852, USA
6 National Center for Biotechnology Information, National Library of Medicine, National Institutes of Health, Bethesda, MD 20894, USA</t>
  </si>
  <si>
    <t>1 Laboratory of Immunogenetics, National Institute of Allergy and Infectious Diseases, NIH, Rockville, MD 20852, USA
6 National Center for Biotechnology Information, National Library of Medicine, National Institutes of Health, Bethesda, MD 20894, USA</t>
  </si>
  <si>
    <t>Funding: This work was supported by the Intramural Research Program of the National Institutes of Health, National Institute of Allergy and Infectious Diseases. This work was also supported by the funds from Tsinghua University and the Center for Life Sciences.</t>
  </si>
  <si>
    <t>10.1126/science.1181928</t>
  </si>
  <si>
    <t>Science. 2010 Jan 29; 327(5965): 580–583.</t>
  </si>
  <si>
    <t>Platelets Amplify Inflammation in Arthritis via Collagen-Dependent Microparticle Production</t>
  </si>
  <si>
    <t>Eric Boilard,1 Peter A. Nigrovic,1,2 Katherine Larabee,1 Gerald F. M. Watts,1 Jonathan S. Coblyn,1 Michael E. Weinblatt,1 Elena M. Massarotti,1 Eileen Remold-O'Donnell,3 Richard W. Farndale,4 Jerry Ware,5 and David M. Lee1,</t>
  </si>
  <si>
    <t>1 Division of Rheumatology, Immunology and Allergy, Brigham and Women's Hospital, Harvard Medical School, Boston, MA 02115, USA
2 Division of Immunology, Children's Hospital Boston, Boston, MA 02115, USA
3 Immune Disease Institute, Harvard Medical School, Boston MA 02115, USA
4 University of Cambridge, Department of Biochemistry, Downing Site, Cambridge CB2 1QW, UK
5 University of Arkansas for Medical Sciences, Little Rock, AR 72205–7199, USA</t>
  </si>
  <si>
    <t>10.1126/science.aaa0494</t>
  </si>
  <si>
    <t>Science  20 Feb 2015:
Vol. 347, Issue 6224, pp. 830-831</t>
  </si>
  <si>
    <t>Coping with earthquakes induced by fluid injection</t>
  </si>
  <si>
    <t>A. McGarr1, B. Bekins2, N. Burkardt3, J. Dewey4, P. Earle4, W. Ellsworth1, S. Ge5, S. Hickman1, A. Holland6, E. Majer7, J. Rubinstein1, A. Sheehan5</t>
  </si>
  <si>
    <t>1 U.S. Geological Survey (USGS), Earthquake Science Center, Menlo Park, CA 94025, USA.
2 USGS, National Water Quality Assessment Program, Menlo Park, CA 94025, USA.
3 USGS, Powell Center, Fort Collins, CO 80526, USA.
4 USGS, Geologic Hazards Center, Golden, CO 80225, USA.
5 University of Colorado at Boulder, Boulder, CO 80302, USA.
6 Oklahoma Geological Survey, Norman, OK 73069, USA.
7 Lawrence Berkeley National Laboratory, Berkeley, CA, USA.</t>
  </si>
  <si>
    <t>1 U.S. Geological Survey (USGS), Earthquake Science Center, Menlo Park, CA 94025, USA.
2 USGS, National Water Quality Assessment Program, Menlo Park, CA 94025, USA.
3 USGS, Powell Center, Fort Collins, CO 80526, USA.
4 USGS, Geologic Hazards Center, Golden, CO 80225, USA.
7 Lawrence Berkeley National Laboratory, Berkeley, CA, USA.</t>
  </si>
  <si>
    <t>Employee; National Lab</t>
  </si>
  <si>
    <t>10.1126/science.239.4845.1228</t>
  </si>
  <si>
    <t>Science
New Series, Vol. 239, No. 4845 (Mar. 11, 1988), p. 1228</t>
  </si>
  <si>
    <t>Aurora Hypotheses</t>
  </si>
  <si>
    <t>1) Bruce Tsurutani; 
2) Robert McPherron;
3) Walter Gonzalez</t>
  </si>
  <si>
    <t>1)  Space Physics and Astrophysics Section, Jet Propulsion Laboratory, California Institute of Technology,  Pasadena, CA 91109;
2)  Institute of Geophysics and Planetary Physics,  University of California,  Los Angeles, CA 90024;
3)  Institute of Space Research, Sao Jose dos Campos, Sao Paulo, Br</t>
  </si>
  <si>
    <t>1)  Space Physics and Astrophysics Section, Jet Propulsion Laboratory, California Institute of Technology,  Pasadena, CA 91109;</t>
  </si>
  <si>
    <t>10.1126/science.296.5574.1815</t>
  </si>
  <si>
    <t xml:space="preserve">This article is a contribution ofthe USGS’s JohnWesley Powell CenterWorking Group on Understanding Fluid Injection Induced Seismicity.We thankW. Leith,D.W.Duncan, M. Diggles,and K. Knudsen for helpful suggestions.
</t>
  </si>
  <si>
    <t xml:space="preserve"> 2017 © The Authors, some rights reserved; exclusive licensee American Association for the Advancement of Science. No claim to original U.S. Government Works</t>
  </si>
  <si>
    <t>We thank the patients and their families for participating in our study. We also thank biostatistician C. Olsen (USUHS) for consultation on statistical analysis, J. Wherry for providing LCMV and assistance with performing LCMV infections, D. Cantrell for supplying the PKCθ-CRD construct, R. Wedlich-Soldner for supplying the LifeAct-GFP construct, and J. Downward for supplying GFP-tubulin. Funding: K.N. was supported by the XLP Research Trust and the Sean Fischel Fund for HLH (hemophagocytic lymphohistiocytosis) research. A.L.S. and S.E.L. were supported by grants from the NIH (1R01GM105821), XLP Research Trust, and USUHS. A.G., E.R., and V.M. were supported by grants from Telethon (GGP10034 and GGP13254) and AIRC (Associazione Italiana per la Ricerca sul Cancro) (IG13524 and IG5392). G.B. is supported by the University of Piemonte Orientale (Young Investigators). V.M. was supported by a grant from the Compagnia di San Paolo. R.D. was supported by an NIH K22 grant (1 K22 CA188149-01).</t>
  </si>
  <si>
    <t xml:space="preserve">2017 © The Authors, some rights reserved; exclusive licensee American Association for the Advancement of Science. No claim to original U.S. Government Works </t>
  </si>
  <si>
    <t xml:space="preserve">2017 © The Authors, some rights reserved; exclusive licensee American Association for the Advancement of Science. No claim to original U.S. Government Works  </t>
  </si>
  <si>
    <t>Science
New Series, Vol. 296, No. 5574 (Jun. 7, 2002), pp. 1815-1817</t>
  </si>
  <si>
    <t>T Cell Activation in Six Dimensions</t>
  </si>
  <si>
    <t>Ulrich H. von Andrian</t>
  </si>
  <si>
    <t>the Center for Blood Research, Department of Pathology, Harvard Medical School, Boston, MA 02115, USA</t>
  </si>
  <si>
    <t>10.1126/science.189.4201.454</t>
  </si>
  <si>
    <t>Science
New Series, Vol. 189, No. 4201 (Aug. 8, 1975), pp. 454-455</t>
  </si>
  <si>
    <t>High-Pressure Phase Transformation of CaSO$_{4}$ (Anhydrite) During a Nuclear Explosion</t>
  </si>
  <si>
    <t>J. S. Kahn</t>
  </si>
  <si>
    <t>Lawrence Livermore Laboratory, University of California, Livermore 94550</t>
  </si>
  <si>
    <t>10.1126/science.1183445</t>
  </si>
  <si>
    <t>Science  05 Mar 2010:
Vol. 327, Issue 5970, pp. 1238-1240</t>
  </si>
  <si>
    <t>Geodynamo, Solar Wind, and Magnetopause 3.4 to 3.45 Billion Years Ago</t>
  </si>
  <si>
    <t>John A. Tarduno1,2, Rory D. Cottrell1, Michael K. Watkeys3, Axel Hofmann3, Pavel V. Doubrovine1,4, Eric E. Mamajek2, Dunji Liu5, David G. Sibeck6, Levi P. Neukirch2, Yoichi Usui1,7</t>
  </si>
  <si>
    <t>1 Department of Earth and Environmental Sciences, University of Rochester, Rochester, NY 14627, USA.
2 Department of Physics and Astronomy, University of Rochester, Rochester, NY 14627, USA.
3 School of Geological Sciences, University of KwaZulu-Natal, Durban 4000, South Africa.
4 Physics of Geological Processes, University of Oslo, Oslo 0316, Norway.
5 Beijing SHRIMP Centre, Chinese Academy of Geological Sciences, 26 Baiwanzhuang Road, Beijing 100037, China.
6 Code 674, NASA/Goddard Space Flight Center, Greenbelt, MD 20771, USA.
7 Department of Earth Sciences, Tohoku University, Sendai, Miyagi 980-8578, Japan</t>
  </si>
  <si>
    <t>6 Code 674, NASA/Goddard Space Flight Center, Greenbelt, MD 20771, USA.</t>
  </si>
  <si>
    <t>10.1126/science.6093247</t>
  </si>
  <si>
    <t>Science
New Series, Vol. 226, No. 4673 (Oct. 26, 1984), pp. 447-449</t>
  </si>
  <si>
    <t>HTLV-III in Saliva of People with AIDS-Related Complex and Healthy Homosexual Men at Risk for AIDS</t>
  </si>
  <si>
    <t>Jerome E. Groopman1, S. Zaki Salahuddin2, M. G. Sarngadharan3, Phillip D. Markham3, Matthew Gonda4, Ann Sliski5 and Robert C. Gallo5</t>
  </si>
  <si>
    <t>1) New England Deaconess Hospital;
2) NCI-NIH;
3) Litton Bionetics Inc.;
4) NCI-NIH;
5) NCI-NIH</t>
  </si>
  <si>
    <t>2) NCI-NIH;
4) NCI-NIH;
5) NCI-NIH</t>
  </si>
  <si>
    <t>10.1126/science.1230767</t>
  </si>
  <si>
    <t>Science  10 Jan 2013:</t>
  </si>
  <si>
    <t>A Clock Directly Linking Time to a Particle's Mass</t>
  </si>
  <si>
    <t>10.1126/science.1151915</t>
  </si>
  <si>
    <t>Science  01 Feb 2008:
Vol. 319, Issue 5863, pp. 573-574</t>
  </si>
  <si>
    <t>Stationarity Is Dead: Whither Water Management?</t>
  </si>
  <si>
    <t>P. C. D. Milly1, Julio Betancourt2, Malin Falkenmark3, Robert M. Hirsch4, Zbigniew W. Kundzewicz5, Dennis P. Lettenmaier6, Ronald J. Stouffer7</t>
  </si>
  <si>
    <t>1 U.S. Geological Survey (USGS), c/o National Oceanic and Atmospheric Administration (NOAA) Geophysical Fluid Dynamics Laboratory, Princeton, NJ 08540, USA.
2 USGS, Tucson, AZ 85745, USA.
3 Stockholm International Water Institute, SE 11151 Stockholm, Sweden.
4 USGS, Reston, VA 20192, USA.
5 Research Centre for Agriculture and Forest Environment, Polish Academy of Sciences, Poznań, Poland, and Potsdam Institute for Climate Impact Research, Potsdam, Germany.
6 University of Washington, Seattle, WA 98195, USA.
7 NOAA Geophysical Fluid Dynamics Laboratory, Princeton, NJ 08540, USA.</t>
  </si>
  <si>
    <t>1 U.S. Geological Survey (USGS), c/o National Oceanic and Atmospheric Administration (NOAA) Geophysical Fluid Dynamics Laboratory, Princeton, NJ 08540, USA.
2 USGS, Tucson, AZ 85745, USA.
4 USGS, Reston, VA 20192, USA.
7 NOAA Geophysical Fluid Dynamics Laboratory, Princeton, NJ 08540, USA.</t>
  </si>
  <si>
    <t>10.1126/science.3281250</t>
  </si>
  <si>
    <t>Science; Washington239.4847 (Mar 25, 1988): 1477.</t>
  </si>
  <si>
    <t>Letters</t>
  </si>
  <si>
    <t>William W. Darrow</t>
  </si>
  <si>
    <t>Center for Infectious Disease, Center for Disease Control</t>
  </si>
  <si>
    <t>10.1126/science.203.4387.1337</t>
  </si>
  <si>
    <t>Science
New Series, Vol. 203, No. 4387 (Mar. 30, 1979), pp. 1337-1340</t>
  </si>
  <si>
    <t>Geologic Migration Potentials of Technetium-99 and Neptunium-237</t>
  </si>
  <si>
    <t>E. A. Bondietti and C. W. Francis</t>
  </si>
  <si>
    <t>1) Oak Ridge National Laboratory</t>
  </si>
  <si>
    <t>10.1126/science.302.5647.985c</t>
  </si>
  <si>
    <t>10.1126/science.1177088</t>
  </si>
  <si>
    <t>Science  22 Jan 2010:
Vol. 327, Issue 5964, pp. 435-439</t>
  </si>
  <si>
    <t>Iapetus: Unique Surface Properties and a Global Color Dichotomy from Cassini Imaging</t>
  </si>
  <si>
    <t>Tilmann Denk1, Gerhard Neukum1, Thomas Roatsch2, Carolyn C. Porco3, Joseph A. Burns4, Götz G. Galuba1, Nico Schmedemann1, Paul Helfenstein4, Peter C. Thomas4, Roland J. Wagner2, Robert A. West5</t>
  </si>
  <si>
    <t>1 Institut für Geologische Wissenschaften, Freie Universität Berlin, 12249 Berlin, Germany.
2 Institut für Planetenforschung, Deutsches Zentrum für Luft- und Raumfahrt (DLR), Rutherfordstraße 2, 12489 Berlin, Germany.
3 Cassini Imaging Central Laboratory for Operations (CICLOPS), Space Science Institute, 4750 Walnut Street, Suite 205, Boulder, CO 80301, USA.
4 Department of Astronomy, Cornell University, Space Sciences Building, Ithaca, NY 14853, USA.
5 Jet Propulsion Laboratory (JPL), California Institute of Technology, 4800 Oak Grove Drive, Pasadena, CA 91109, USA.</t>
  </si>
  <si>
    <t>5 Jet Propulsion Laboratory (JPL), California Institute of Technology, 4800 Oak Grove Drive, Pasadena, CA 91109, USA.</t>
  </si>
  <si>
    <t>10.1126/science.2935936</t>
  </si>
  <si>
    <t>Science
New Series, Vol. 231, No. 4742 (Mar. 7, 1986), pp. 1118-1122</t>
  </si>
  <si>
    <t>Identification of a T Helper Cell--Derived Lymphokine that Activates Resting T Lymphocytes</t>
  </si>
  <si>
    <t>1) Claudio Milanese, Neil E. Richardson and Ellis L. Reinherz</t>
  </si>
  <si>
    <t>1) Harvard Medical School</t>
  </si>
  <si>
    <t>10.1126/science.270.5236.584</t>
  </si>
  <si>
    <t>Science
New Series, Vol. 270, No. 5236 (Oct. 27, 1995), pp. 584-585</t>
  </si>
  <si>
    <t>Freshwater Ecosystems and Their Management: A National Initiative</t>
  </si>
  <si>
    <t>Robert J. Naiman, John J. Magnuson, Diane M. McKnight, Jack A. Stanford and James R. Karr</t>
  </si>
  <si>
    <t xml:space="preserve"> R. J. Naiman is director of the Center for Streamside Studies, University of Washington, Seattle, WA 98195, USA. J. J. Magnuson is director of the Center for Limnology, University of Wisconsin, Madison, WI 53711, USA. D. M. McKnight is Research Hydrologist, U.S. Geological Survey, Boulder, CO 80303, USA. J. A. Stanford is director of the Flathead Lake Biological Station, University of Montana, Polson, MT 59860, USA. J. R. Karr is Professor of Environmental Studies, University of Washington, Seattle, WA 98195, USA.</t>
  </si>
  <si>
    <t>D. M. McKnight is Research Hydrologist, U.S. Geological Survey, Boulder, CO 80303, USA</t>
  </si>
  <si>
    <t>10.1126/scitranslmed.3009695</t>
  </si>
  <si>
    <t>Science Translational Medicine  09 Jul 2014:
Vol. 6, Issue 244, pp. 244ed16</t>
  </si>
  <si>
    <t>BRAIN Initiative to Transform Human Imaging</t>
  </si>
  <si>
    <t>Roderic Ivan Pettigrew</t>
  </si>
  <si>
    <t>Director of the National Institute of Biomedical Imaging and Bioengineering at the National Institutes of Health, Bethesda, MD 20892, USA</t>
  </si>
  <si>
    <t>10.1126/science.231.4738.555</t>
  </si>
  <si>
    <t>Science
New Series, Vol. 231, No. 4738 (Feb. 7, 1986), pp. 555-560</t>
  </si>
  <si>
    <t>Quantum Monte Carlo</t>
  </si>
  <si>
    <t>1) David Ceperley and Berni Alder</t>
  </si>
  <si>
    <t>1) Lawrence-Livermore National Laboratory</t>
  </si>
  <si>
    <t>10.1126/science.194.4271.1300</t>
  </si>
  <si>
    <t>Science
New Series, Vol. 194, No. 4271 (Dec. 17, 1976), pp. 1300-1303</t>
  </si>
  <si>
    <t>Structure of Mars' Atmosphere up to 100 Kilometers from the Entry Measurements of Viking 2</t>
  </si>
  <si>
    <t>1) Alvin Seiff and Donn B. Kirk</t>
  </si>
  <si>
    <t>1) NASA Ames Research Center</t>
  </si>
  <si>
    <t>10.1126/science.232.4752.837</t>
  </si>
  <si>
    <t>Science
New Series, Vol. 232, No. 4752 (May 16, 1986), pp. 837-843</t>
  </si>
  <si>
    <t>Recovering Phase Information from Intensity Data</t>
  </si>
  <si>
    <t>Jerome Karle</t>
  </si>
  <si>
    <t>Naval Research Laboratory</t>
  </si>
  <si>
    <t>Copyright © 1986 by the Nobel Foundation</t>
  </si>
  <si>
    <t>This article is a condensed version of the lecture he delivered in Stockholm, Sweden, on Dec 9th 1985, when he received the Nobel Prize in Chemistry</t>
  </si>
  <si>
    <t>10.1126/science.1519060</t>
  </si>
  <si>
    <t>Science
New Series, Vol. 257, No. 5074 (Aug. 28, 1992), pp. 1230-1235</t>
  </si>
  <si>
    <t>Controlling Cardiac Chaos</t>
  </si>
  <si>
    <t>Alan Garfinkel, Mark L. Spano, William L. Ditto and James N. Weiss</t>
  </si>
  <si>
    <t>A. Garfinkel is in the Department of Physiological Science, University of California, Los Angeles, CA 90024-1527. M. L. Spano is at the Naval Surface Warfare Center, Silver Spring, MD 20903. W. L. Ditto isin the Department of Physics, The College of Wooster, Wooster, OH 44691. J. N. Weiss is in the Department  of Medicine (Cardiology), University of California, Los  Angeles, CA 90024.</t>
  </si>
  <si>
    <t>M. L. Spano is at the Naval Surface Warfare Center, Silver Spring, MD 20903</t>
  </si>
  <si>
    <t>10.1126/science.6600519</t>
  </si>
  <si>
    <t>Science
New Series, Vol. 219, No. 4586 (Feb. 18, 1983), pp. 856-859</t>
  </si>
  <si>
    <t xml:space="preserve">Isolation and Transmission of Human Retrovirus (Human T-Cell Leukemia Virus)
</t>
  </si>
  <si>
    <t xml:space="preserve">1) M. Popovic, P. S. Sarin, M. Robert-Gurroff, R. C. Gallo, D. Mann, 2) V. S. Kalyanaraman, 3) J. Minowada and </t>
  </si>
  <si>
    <t>1) NCI-NIH;
2) Litton Bionetics Inc.;
3) Roswell Park Memorial Institute</t>
  </si>
  <si>
    <t>1) NCI-NIH;</t>
  </si>
  <si>
    <t>10.1126/science.252.5011.1399</t>
  </si>
  <si>
    <t>Science
New Series, Vol. 252, No. 5011 (Jun. 7, 1991), pp. 1399-1404</t>
  </si>
  <si>
    <t>Asteroid 1986 DA: Radar Evidence for a Metallic Composition</t>
  </si>
  <si>
    <t>S. J. Ostro, D. B. Campbell, J. F. Chandler, A. A. Hine, R. S. Hudson, K. D. Rosema and I. I. Shapiro</t>
  </si>
  <si>
    <t>S. J. Ostro and K. D. Rosema are at the Jet Propulsion Laboratory, California Institute of Technology, Pasadena, CA 91109. D. B. Campbell is at the National Astronomy and Ionosphere Center, Cornell University, Ithaca, NY 14853. J. F. Chandler and I. I. Shapiro are at the Harvard-Smithsonian Center for Astrophysics, Cambridge, MA 02138. A. A. Hine is at the National Astronomy and Ionosphere Center, Box 995 Arecibo, PR 00613. R. S. Hudson is in the Electrical and Computer Engineering  Department, Washington State University, Pullman, WA 99164.</t>
  </si>
  <si>
    <t>S. J. Ostro and K. D. Rosema are at the Jet Propulsion Laboratory, California Institute of Technology, Pasadena, CA 91109.</t>
  </si>
  <si>
    <t>10.1126/science.6322310</t>
  </si>
  <si>
    <t>Science
New Series, Vol. 224, No. 4645 (Apr. 13, 1984), pp. 161-164</t>
  </si>
  <si>
    <t>Single-Copy Inverted Repeats Associated with Regional Genetic Duplications in γ Fibrinogen and Immunoglobulin Genes</t>
  </si>
  <si>
    <t>1) Albert J. Fornace, David E. Cummings, Claudette M. Comeau, Jeffery A. Kant and Gerald R. Crabtree</t>
  </si>
  <si>
    <t>10.1126/science.8456298</t>
  </si>
  <si>
    <t>Science
New Series, Vol. 259, No. 5102 (Mar. 19, 1993), pp. 1711-1716</t>
  </si>
  <si>
    <t>Ancient Conserved Regions in New Gene Sequences and the Protein Databases</t>
  </si>
  <si>
    <t>Philip Green, David Lipman, LaDeana Hillier, Robert Waterston, David States and Jean-Michel Claverie</t>
  </si>
  <si>
    <t>P. Green, L. Hillier, and R. Waterston are in the Genetics Department, Washington University Medical School, St. Louis, MO 63110. D. Lipman, D. States, and J.-M. Claverie are at the National Center for Biotechnology Information, National Library of Medicine, National Institutes of Health, Bethesda, MD  20894</t>
  </si>
  <si>
    <t>D. Lipman, D. States, and J.-M. Claverie are at the National Center for Biotechnology Information, National Library of Medicine, National Institutes of Health, Bethesda, MD  20894</t>
  </si>
  <si>
    <t>10.1126/science.aaa4834</t>
  </si>
  <si>
    <t>Science  27 Mar 2015:
Vol. 347, Issue 6229, pp. 1473-1476</t>
  </si>
  <si>
    <t>Redox cycling of Fe(II) and Fe(III) in magnetite by Fe-metabolizing bacteria</t>
  </si>
  <si>
    <t>James M. Byrne1, Nicole Klueglein1, Carolyn Pearce2,3, Kevin M. Rosso3, Erwin Appel4, Andreas Kappler1</t>
  </si>
  <si>
    <t>1 Geomicrobiology, Center for Applied Geosciences, University of Tuebingen, Sigwartstrasse 10, 72076 Tuebingen, Germany.
2 School of Chemistry, University of Manchester, M13 9PL Manchester, UK.
3 Pacific Northwest National Laboratory, Richland, WA 99352, USA.
4 Geophysics, Center for Applied Geosciences, University of Tuebingen, Sigwartstrasse 10, 72076 Tuebingen, Germany.</t>
  </si>
  <si>
    <t>3 Pacific Northwest National Laboratory, Richland, WA 99352, USA.</t>
  </si>
  <si>
    <t>We thank G. Ojha for help with k-T measurements and C. Berthold for advice on m-XRD. This work was funded by the Deutsche Forschungsgemeinschaft. Part of this work was funded by the Pacific Northwest National Laboratory Science Focus Area, the Subsurface Biogeochemical Research program of the U.S. Department of Energy Office of Biological and Environmental Research. We thank J. Liu (Peking University) for providing TEM images, which were taken in the Environmental Molecular Science Laboratory (EMSL), a national user facility supported by the OBER and located at PNNL. All data associated with this publication are available at www.pangaea.de.</t>
  </si>
  <si>
    <t>10.1126/science.aaa8070</t>
  </si>
  <si>
    <t>Science  10 Apr 2015:
Vol. 348, Issue 6231, pp. 185-186</t>
  </si>
  <si>
    <t>Assembling a complex quantum ensemble</t>
  </si>
  <si>
    <t>I. B. Spielman</t>
  </si>
  <si>
    <t>Joint Quantum Institute (University of Maryland and National Institute of Standards and Technology), Gaithersburg, MD 20899, USA.</t>
  </si>
  <si>
    <t>Unsure</t>
  </si>
  <si>
    <t>I thank M. Rigol for helpful conceptual discussions. Supported by Army Research Office's atomtronics Multidisciplinary University Research Initiative (MURI), Air Force Office of Scientific Research Quantum Matter MURI, NIST, and the NSF through the Physics Frontier Center at the Joint Quantum Institute.</t>
  </si>
  <si>
    <t>10.1126/science.aad9633</t>
  </si>
  <si>
    <t>Science  10 Jun 2016:
Vol. 352, Issue 6291, pp. 1334-1337</t>
  </si>
  <si>
    <t>Capture of a third Mg2+ is essential for catalyzing DNA synthesis</t>
  </si>
  <si>
    <t>Yang Gao, Wei Yang</t>
  </si>
  <si>
    <t>Laboratory of Molecular Biology, National Institute of Diabetes and Digestive and Kidney Diseases, National Institutes of Health, Bethesda, MD 20892, USA.</t>
  </si>
  <si>
    <t>Y.G. carried out all experiments; W.Y. conceived and designed the project, and both authors interpreted data and prepared the manuscript. We thank D. J. Leahy and M. Gellert for critical reading and editing the manuscript. This work is funded by NIH intramural program (DK036146-08, W.Y.).</t>
  </si>
  <si>
    <t>10.1126/science.1131847</t>
  </si>
  <si>
    <t>Science  19 Nov 2010:
Vol. 330, Issue 6007, pp. 1078-1081</t>
  </si>
  <si>
    <t>Zooming In on Microscopic Flow by Remotely Detected MRI</t>
  </si>
  <si>
    <t>1) Vikram S. Bajaj, Jeffrey Paulsen, Elad Harel, Alexander Pines</t>
  </si>
  <si>
    <t>1) Materials Sciences Division, Lawrence Berkeley National Laboratory, Berkeley, CA 94720, USA, and Department of Chemistry, University of California, Berkeley, CA 94720, USA.</t>
  </si>
  <si>
    <t>We thank D. Wemmer for his careful reading of the manuscript and L.-S. Bouchard for helpful discussions. Supported by the U.S. Department of Energy, Office of Basic Energy Sciences, Division of Materials Sciences and Engineering under contract DE-AC02-05CH11231 (V.S.B., J.P., E.H., A.P.). We thank the Agilent Foundation for its generous and unrestricted gift. The Lawrence Berkeley National Laboratory has applied for a patent on aspects of this method. The authors declare no competing interests</t>
  </si>
  <si>
    <t>10.1126/science.7156978</t>
  </si>
  <si>
    <t>Science
New Series, Vol. 215, No. 4535 (Feb. 19, 1982), pp. 985-987</t>
  </si>
  <si>
    <t>αA-Crystallin Messenger RNA of the Mouse Lens: More Noncoding than Coding Sequences</t>
  </si>
  <si>
    <t>1) Charles R. King, Toshimichi Shinohara and Joram Piatigorsky</t>
  </si>
  <si>
    <t>1) National Eye Institute, Bethesda, MD</t>
  </si>
  <si>
    <t>Copyright © 1982 AAAS</t>
  </si>
  <si>
    <t>Number of Federal Employee Authors:</t>
  </si>
  <si>
    <t>Number of total works with works of govt disclaimers:</t>
  </si>
  <si>
    <t>Number of National Lab Authors:</t>
  </si>
  <si>
    <t>Number of works with works of govt disclaimers from national labs:</t>
  </si>
  <si>
    <t>Number of Contractor (Non Natl Lab) Authors:</t>
  </si>
  <si>
    <t>Number of False Positives that have had searches rerun:</t>
  </si>
  <si>
    <t>Number of False Positives that have not had searches rerun:</t>
  </si>
  <si>
    <t>Number of works with unclear authorship:</t>
  </si>
  <si>
    <t>Number of works that could not be located:</t>
  </si>
  <si>
    <t>Number of works that UNC does not provide access to:</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</si>
</sst>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2"/>
      <color theme="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7">
    <xf numFmtId="0" fontId="0" fillId="0" borderId="0" xfId="0"/>
    <xf numFmtId="0" fontId="0" fillId="0" borderId="0" xfId="0" applyFont="1" applyAlignment="1">
      <alignment wrapText="1"/>
    </xf>
    <xf numFmtId="0" fontId="0" fillId="0" borderId="0" xfId="0" applyAlignment="1">
      <alignment wrapText="1"/>
    </xf>
    <xf numFmtId="17" fontId="0" fillId="0" borderId="0" xfId="0" applyNumberFormat="1" applyAlignment="1">
      <alignment wrapText="1"/>
    </xf>
    <xf numFmtId="0" fontId="0" fillId="2" borderId="0" xfId="0" applyFill="1" applyAlignment="1">
      <alignment wrapText="1"/>
    </xf>
    <xf numFmtId="17" fontId="0" fillId="2" borderId="0" xfId="0" applyNumberFormat="1" applyFill="1" applyAlignment="1">
      <alignment wrapText="1"/>
    </xf>
    <xf numFmtId="0" fontId="0" fillId="0" borderId="0" xfId="0" quotePrefix="1" applyAlignment="1">
      <alignment wrapText="1"/>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tabSelected="1" topLeftCell="F50" zoomScale="101" workbookViewId="0">
      <selection activeCell="G60" sqref="G60"/>
    </sheetView>
  </sheetViews>
  <sheetFormatPr baseColWidth="10" defaultRowHeight="16" x14ac:dyDescent="0.2"/>
  <cols>
    <col min="1" max="1" width="45" style="2" customWidth="1"/>
    <col min="2" max="2" width="10.83203125" style="2"/>
    <col min="3" max="3" width="56.6640625" style="2" customWidth="1"/>
    <col min="4" max="4" width="66.1640625" style="2" customWidth="1"/>
    <col min="5" max="5" width="89.33203125" style="2" customWidth="1"/>
    <col min="6" max="6" width="32.33203125" style="2" customWidth="1"/>
    <col min="7" max="7" width="29" style="2" customWidth="1"/>
    <col min="8" max="8" width="23.33203125" style="2" customWidth="1"/>
    <col min="9" max="9" width="83.83203125" style="2" customWidth="1"/>
    <col min="10" max="10" width="10.83203125" style="2"/>
    <col min="11" max="11" width="96.1640625" style="2" customWidth="1"/>
    <col min="12" max="16384" width="10.83203125" style="2"/>
  </cols>
  <sheetData>
    <row r="1" spans="1:12" s="1" customFormat="1" ht="48" x14ac:dyDescent="0.2">
      <c r="A1" s="1" t="s">
        <v>0</v>
      </c>
      <c r="B1" s="1" t="s">
        <v>1</v>
      </c>
      <c r="C1" s="1" t="s">
        <v>2</v>
      </c>
      <c r="D1" s="1" t="s">
        <v>3</v>
      </c>
      <c r="E1" s="1" t="s">
        <v>4</v>
      </c>
      <c r="F1" s="1" t="s">
        <v>5</v>
      </c>
      <c r="G1" s="1" t="s">
        <v>6</v>
      </c>
      <c r="H1" s="1" t="s">
        <v>7</v>
      </c>
      <c r="I1" s="1" t="s">
        <v>8</v>
      </c>
      <c r="J1" s="1" t="s">
        <v>9</v>
      </c>
      <c r="K1" s="1" t="s">
        <v>10</v>
      </c>
      <c r="L1" s="1" t="s">
        <v>11</v>
      </c>
    </row>
    <row r="2" spans="1:12" ht="224" x14ac:dyDescent="0.2">
      <c r="A2" s="2" t="s">
        <v>13</v>
      </c>
      <c r="B2" s="3">
        <v>42370</v>
      </c>
      <c r="C2" s="2" t="s">
        <v>14</v>
      </c>
      <c r="D2" s="2" t="s">
        <v>15</v>
      </c>
      <c r="E2" s="2" t="s">
        <v>16</v>
      </c>
      <c r="F2" s="2" t="s">
        <v>155</v>
      </c>
      <c r="G2" s="2" t="s">
        <v>12</v>
      </c>
      <c r="H2" s="2" t="s">
        <v>17</v>
      </c>
      <c r="I2" s="2" t="s">
        <v>18</v>
      </c>
      <c r="J2" s="2" t="s">
        <v>19</v>
      </c>
      <c r="K2" s="2" t="s">
        <v>156</v>
      </c>
    </row>
    <row r="3" spans="1:12" ht="96" x14ac:dyDescent="0.2">
      <c r="A3" s="2" t="s">
        <v>21</v>
      </c>
      <c r="B3" s="3">
        <v>42644</v>
      </c>
      <c r="C3" s="2" t="s">
        <v>22</v>
      </c>
      <c r="D3" s="2" t="s">
        <v>23</v>
      </c>
      <c r="E3" s="2" t="s">
        <v>24</v>
      </c>
      <c r="F3" s="2" t="s">
        <v>25</v>
      </c>
      <c r="G3" s="2" t="s">
        <v>20</v>
      </c>
      <c r="H3" s="2" t="s">
        <v>26</v>
      </c>
      <c r="I3" s="2" t="s">
        <v>27</v>
      </c>
      <c r="J3" s="2" t="s">
        <v>19</v>
      </c>
      <c r="K3" s="2" t="s">
        <v>25</v>
      </c>
    </row>
    <row r="4" spans="1:12" ht="48" x14ac:dyDescent="0.2">
      <c r="A4" s="2" t="s">
        <v>29</v>
      </c>
      <c r="B4" s="3">
        <v>30864</v>
      </c>
      <c r="C4" s="2" t="s">
        <v>30</v>
      </c>
      <c r="D4" s="2" t="s">
        <v>31</v>
      </c>
      <c r="E4" s="2" t="s">
        <v>32</v>
      </c>
      <c r="F4" s="2" t="s">
        <v>25</v>
      </c>
      <c r="G4" s="2" t="s">
        <v>28</v>
      </c>
      <c r="H4" s="2" t="s">
        <v>17</v>
      </c>
      <c r="I4" s="2" t="s">
        <v>33</v>
      </c>
      <c r="J4" s="2" t="s">
        <v>19</v>
      </c>
      <c r="K4" s="2" t="s">
        <v>25</v>
      </c>
    </row>
    <row r="5" spans="1:12" ht="48" x14ac:dyDescent="0.2">
      <c r="A5" s="2" t="s">
        <v>35</v>
      </c>
      <c r="B5" s="3">
        <v>29160</v>
      </c>
      <c r="C5" s="2" t="s">
        <v>36</v>
      </c>
      <c r="D5" s="2" t="s">
        <v>37</v>
      </c>
      <c r="E5" s="2" t="s">
        <v>38</v>
      </c>
      <c r="F5" s="2" t="s">
        <v>39</v>
      </c>
      <c r="G5" s="2" t="s">
        <v>34</v>
      </c>
      <c r="H5" s="2" t="s">
        <v>17</v>
      </c>
      <c r="I5" s="2" t="s">
        <v>38</v>
      </c>
      <c r="J5" s="2" t="s">
        <v>19</v>
      </c>
      <c r="K5" s="2" t="s">
        <v>25</v>
      </c>
    </row>
    <row r="6" spans="1:12" ht="64" x14ac:dyDescent="0.2">
      <c r="A6" s="2" t="s">
        <v>41</v>
      </c>
      <c r="B6" s="3">
        <v>42186</v>
      </c>
      <c r="C6" s="2" t="s">
        <v>42</v>
      </c>
      <c r="D6" s="2" t="s">
        <v>43</v>
      </c>
      <c r="E6" s="2" t="s">
        <v>44</v>
      </c>
      <c r="F6" s="2" t="s">
        <v>25</v>
      </c>
      <c r="G6" s="2" t="s">
        <v>40</v>
      </c>
      <c r="H6" s="2" t="s">
        <v>26</v>
      </c>
      <c r="I6" s="2" t="s">
        <v>27</v>
      </c>
      <c r="J6" s="2" t="s">
        <v>19</v>
      </c>
      <c r="K6" s="2" t="s">
        <v>25</v>
      </c>
    </row>
    <row r="7" spans="1:12" ht="64" x14ac:dyDescent="0.2">
      <c r="A7" s="2" t="s">
        <v>46</v>
      </c>
      <c r="B7" s="3">
        <v>36192</v>
      </c>
      <c r="C7" s="2" t="s">
        <v>47</v>
      </c>
      <c r="D7" s="2" t="s">
        <v>48</v>
      </c>
      <c r="E7" s="2" t="s">
        <v>49</v>
      </c>
      <c r="F7" s="2" t="s">
        <v>50</v>
      </c>
      <c r="G7" s="2" t="s">
        <v>45</v>
      </c>
      <c r="H7" s="2" t="s">
        <v>17</v>
      </c>
      <c r="I7" s="2" t="s">
        <v>49</v>
      </c>
      <c r="J7" s="2" t="s">
        <v>19</v>
      </c>
      <c r="K7" s="2" t="s">
        <v>25</v>
      </c>
    </row>
    <row r="8" spans="1:12" s="4" customFormat="1" ht="160" x14ac:dyDescent="0.2">
      <c r="A8" s="4" t="s">
        <v>52</v>
      </c>
      <c r="B8" s="5">
        <v>26938</v>
      </c>
      <c r="C8" s="4" t="s">
        <v>53</v>
      </c>
      <c r="D8" s="4" t="s">
        <v>54</v>
      </c>
      <c r="E8" s="4" t="s">
        <v>55</v>
      </c>
      <c r="G8" s="4" t="s">
        <v>51</v>
      </c>
      <c r="H8" s="4" t="s">
        <v>85</v>
      </c>
      <c r="I8" s="4" t="s">
        <v>56</v>
      </c>
    </row>
    <row r="9" spans="1:12" s="4" customFormat="1" ht="32" x14ac:dyDescent="0.2">
      <c r="A9" s="4" t="s">
        <v>59</v>
      </c>
      <c r="B9" s="5">
        <v>33756</v>
      </c>
      <c r="C9" s="4" t="s">
        <v>60</v>
      </c>
      <c r="G9" s="4" t="s">
        <v>58</v>
      </c>
      <c r="H9" s="4" t="s">
        <v>57</v>
      </c>
    </row>
    <row r="10" spans="1:12" ht="64" x14ac:dyDescent="0.2">
      <c r="A10" s="2" t="s">
        <v>62</v>
      </c>
      <c r="B10" s="3">
        <v>27334</v>
      </c>
      <c r="C10" s="2" t="s">
        <v>63</v>
      </c>
      <c r="D10" s="2" t="s">
        <v>64</v>
      </c>
      <c r="E10" s="2" t="s">
        <v>65</v>
      </c>
      <c r="F10" s="2" t="s">
        <v>66</v>
      </c>
      <c r="G10" s="2" t="s">
        <v>61</v>
      </c>
      <c r="H10" s="2" t="s">
        <v>17</v>
      </c>
      <c r="I10" s="2" t="s">
        <v>65</v>
      </c>
      <c r="J10" s="2" t="s">
        <v>19</v>
      </c>
      <c r="K10" s="2" t="s">
        <v>25</v>
      </c>
    </row>
    <row r="11" spans="1:12" ht="64" x14ac:dyDescent="0.2">
      <c r="A11" s="2" t="s">
        <v>68</v>
      </c>
      <c r="B11" s="3">
        <v>28611</v>
      </c>
      <c r="C11" s="2" t="s">
        <v>69</v>
      </c>
      <c r="D11" s="2" t="s">
        <v>70</v>
      </c>
      <c r="E11" s="2" t="s">
        <v>71</v>
      </c>
      <c r="F11" s="2" t="s">
        <v>72</v>
      </c>
      <c r="G11" s="2" t="s">
        <v>67</v>
      </c>
      <c r="H11" s="2" t="s">
        <v>17</v>
      </c>
      <c r="I11" s="2" t="s">
        <v>71</v>
      </c>
      <c r="J11" s="2" t="s">
        <v>19</v>
      </c>
      <c r="K11" s="2" t="s">
        <v>25</v>
      </c>
    </row>
    <row r="12" spans="1:12" ht="48" x14ac:dyDescent="0.2">
      <c r="A12" s="2" t="s">
        <v>74</v>
      </c>
      <c r="B12" s="3">
        <v>28034</v>
      </c>
      <c r="C12" s="2" t="s">
        <v>75</v>
      </c>
      <c r="D12" s="2" t="s">
        <v>76</v>
      </c>
      <c r="E12" s="2" t="s">
        <v>77</v>
      </c>
      <c r="F12" s="2" t="s">
        <v>25</v>
      </c>
      <c r="G12" s="2" t="s">
        <v>73</v>
      </c>
      <c r="H12" s="2" t="s">
        <v>78</v>
      </c>
      <c r="I12" s="2" t="s">
        <v>77</v>
      </c>
      <c r="J12" s="2" t="s">
        <v>19</v>
      </c>
      <c r="K12" s="2" t="s">
        <v>25</v>
      </c>
    </row>
    <row r="13" spans="1:12" s="4" customFormat="1" ht="32" x14ac:dyDescent="0.2">
      <c r="A13" s="4" t="s">
        <v>80</v>
      </c>
      <c r="B13" s="5">
        <v>34608</v>
      </c>
      <c r="C13" s="4" t="s">
        <v>81</v>
      </c>
      <c r="D13" s="4" t="s">
        <v>82</v>
      </c>
      <c r="E13" s="4" t="s">
        <v>83</v>
      </c>
      <c r="G13" s="4" t="s">
        <v>79</v>
      </c>
      <c r="H13" s="4" t="s">
        <v>86</v>
      </c>
      <c r="I13" s="4" t="s">
        <v>83</v>
      </c>
    </row>
    <row r="14" spans="1:12" s="4" customFormat="1" ht="32" x14ac:dyDescent="0.2">
      <c r="A14" s="4" t="s">
        <v>88</v>
      </c>
      <c r="B14" s="5">
        <v>30286</v>
      </c>
      <c r="C14" s="4" t="s">
        <v>89</v>
      </c>
      <c r="G14" s="4" t="s">
        <v>87</v>
      </c>
      <c r="H14" s="4" t="s">
        <v>57</v>
      </c>
    </row>
    <row r="15" spans="1:12" s="4" customFormat="1" ht="32" x14ac:dyDescent="0.2">
      <c r="A15" s="4" t="s">
        <v>91</v>
      </c>
      <c r="B15" s="5">
        <v>30803</v>
      </c>
      <c r="C15" s="4" t="s">
        <v>92</v>
      </c>
      <c r="G15" s="4" t="s">
        <v>90</v>
      </c>
      <c r="H15" s="4" t="s">
        <v>57</v>
      </c>
    </row>
    <row r="16" spans="1:12" ht="112" x14ac:dyDescent="0.2">
      <c r="A16" s="2" t="s">
        <v>94</v>
      </c>
      <c r="B16" s="3">
        <v>38961</v>
      </c>
      <c r="C16" s="2" t="s">
        <v>95</v>
      </c>
      <c r="D16" s="2" t="s">
        <v>96</v>
      </c>
      <c r="E16" s="2" t="s">
        <v>97</v>
      </c>
      <c r="F16" s="2" t="s">
        <v>157</v>
      </c>
      <c r="G16" s="2" t="s">
        <v>93</v>
      </c>
      <c r="H16" s="2" t="s">
        <v>17</v>
      </c>
      <c r="I16" s="2" t="s">
        <v>98</v>
      </c>
      <c r="J16" s="2" t="s">
        <v>19</v>
      </c>
      <c r="K16" s="2" t="s">
        <v>25</v>
      </c>
    </row>
    <row r="17" spans="1:11" s="4" customFormat="1" ht="32" x14ac:dyDescent="0.2">
      <c r="A17" s="4" t="s">
        <v>100</v>
      </c>
      <c r="B17" s="5">
        <v>34151</v>
      </c>
      <c r="C17" s="4" t="s">
        <v>101</v>
      </c>
      <c r="D17" s="4" t="s">
        <v>102</v>
      </c>
      <c r="E17" s="4" t="s">
        <v>103</v>
      </c>
      <c r="G17" s="4" t="s">
        <v>99</v>
      </c>
      <c r="H17" s="4" t="s">
        <v>85</v>
      </c>
      <c r="I17" s="4" t="s">
        <v>103</v>
      </c>
    </row>
    <row r="18" spans="1:11" ht="48" x14ac:dyDescent="0.2">
      <c r="A18" s="2" t="s">
        <v>105</v>
      </c>
      <c r="B18" s="3">
        <v>30590</v>
      </c>
      <c r="C18" s="2" t="s">
        <v>106</v>
      </c>
      <c r="D18" s="2" t="s">
        <v>107</v>
      </c>
      <c r="E18" s="2" t="s">
        <v>108</v>
      </c>
      <c r="F18" s="2" t="s">
        <v>25</v>
      </c>
      <c r="G18" s="2" t="s">
        <v>104</v>
      </c>
      <c r="H18" s="2" t="s">
        <v>84</v>
      </c>
      <c r="I18" s="2" t="s">
        <v>108</v>
      </c>
      <c r="J18" s="2" t="s">
        <v>19</v>
      </c>
      <c r="K18" s="2" t="s">
        <v>25</v>
      </c>
    </row>
    <row r="19" spans="1:11" ht="48" x14ac:dyDescent="0.2">
      <c r="A19" s="2" t="s">
        <v>110</v>
      </c>
      <c r="B19" s="3">
        <v>29556</v>
      </c>
      <c r="C19" s="2" t="s">
        <v>111</v>
      </c>
      <c r="D19" s="2" t="s">
        <v>112</v>
      </c>
      <c r="E19" s="2" t="s">
        <v>113</v>
      </c>
      <c r="F19" s="2" t="s">
        <v>114</v>
      </c>
      <c r="G19" s="2" t="s">
        <v>109</v>
      </c>
      <c r="H19" s="2" t="s">
        <v>17</v>
      </c>
      <c r="I19" s="2" t="s">
        <v>113</v>
      </c>
      <c r="J19" s="2" t="s">
        <v>19</v>
      </c>
      <c r="K19" s="2" t="s">
        <v>25</v>
      </c>
    </row>
    <row r="20" spans="1:11" ht="32" x14ac:dyDescent="0.2">
      <c r="A20" s="2" t="s">
        <v>116</v>
      </c>
      <c r="B20" s="3">
        <v>38261</v>
      </c>
      <c r="C20" s="2" t="s">
        <v>117</v>
      </c>
      <c r="D20" s="2" t="s">
        <v>118</v>
      </c>
      <c r="E20" s="2" t="s">
        <v>119</v>
      </c>
      <c r="F20" s="2" t="s">
        <v>25</v>
      </c>
      <c r="G20" s="2" t="s">
        <v>115</v>
      </c>
      <c r="H20" s="2" t="s">
        <v>17</v>
      </c>
      <c r="I20" s="2" t="s">
        <v>120</v>
      </c>
      <c r="J20" s="2" t="s">
        <v>19</v>
      </c>
      <c r="K20" s="2" t="s">
        <v>121</v>
      </c>
    </row>
    <row r="21" spans="1:11" ht="48" x14ac:dyDescent="0.2">
      <c r="A21" s="2" t="s">
        <v>123</v>
      </c>
      <c r="B21" s="3">
        <v>28764</v>
      </c>
      <c r="C21" s="2" t="s">
        <v>124</v>
      </c>
      <c r="D21" s="2" t="s">
        <v>125</v>
      </c>
      <c r="E21" s="2" t="s">
        <v>126</v>
      </c>
      <c r="F21" s="2" t="s">
        <v>127</v>
      </c>
      <c r="G21" s="2" t="s">
        <v>122</v>
      </c>
      <c r="H21" s="2" t="s">
        <v>84</v>
      </c>
      <c r="I21" s="2" t="s">
        <v>126</v>
      </c>
      <c r="J21" s="2" t="s">
        <v>19</v>
      </c>
      <c r="K21" s="2" t="s">
        <v>25</v>
      </c>
    </row>
    <row r="22" spans="1:11" ht="192" x14ac:dyDescent="0.2">
      <c r="A22" s="2" t="s">
        <v>129</v>
      </c>
      <c r="B22" s="3">
        <v>41091</v>
      </c>
      <c r="C22" s="2" t="s">
        <v>130</v>
      </c>
      <c r="D22" s="2" t="s">
        <v>131</v>
      </c>
      <c r="E22" s="2" t="s">
        <v>132</v>
      </c>
      <c r="F22" s="2" t="s">
        <v>25</v>
      </c>
      <c r="G22" s="2" t="s">
        <v>128</v>
      </c>
      <c r="H22" s="2" t="s">
        <v>17</v>
      </c>
      <c r="I22" s="2" t="s">
        <v>133</v>
      </c>
      <c r="J22" s="2" t="s">
        <v>19</v>
      </c>
      <c r="K22" s="2" t="s">
        <v>134</v>
      </c>
    </row>
    <row r="23" spans="1:11" ht="96" x14ac:dyDescent="0.2">
      <c r="A23" s="2" t="s">
        <v>136</v>
      </c>
      <c r="B23" s="3">
        <v>40179</v>
      </c>
      <c r="C23" s="2" t="s">
        <v>137</v>
      </c>
      <c r="D23" s="2" t="s">
        <v>138</v>
      </c>
      <c r="E23" s="2" t="s">
        <v>139</v>
      </c>
      <c r="F23" s="2" t="s">
        <v>25</v>
      </c>
      <c r="G23" s="2" t="s">
        <v>135</v>
      </c>
      <c r="H23" s="2" t="s">
        <v>26</v>
      </c>
      <c r="I23" s="2" t="s">
        <v>27</v>
      </c>
      <c r="J23" s="2" t="s">
        <v>19</v>
      </c>
      <c r="K23" s="2" t="s">
        <v>25</v>
      </c>
    </row>
    <row r="24" spans="1:11" ht="112" x14ac:dyDescent="0.2">
      <c r="A24" s="2" t="s">
        <v>141</v>
      </c>
      <c r="B24" s="3">
        <v>42036</v>
      </c>
      <c r="C24" s="2" t="s">
        <v>142</v>
      </c>
      <c r="D24" s="2" t="s">
        <v>143</v>
      </c>
      <c r="E24" s="2" t="s">
        <v>144</v>
      </c>
      <c r="F24" s="2" t="s">
        <v>158</v>
      </c>
      <c r="G24" s="2" t="s">
        <v>140</v>
      </c>
      <c r="H24" s="2" t="s">
        <v>146</v>
      </c>
      <c r="I24" s="2" t="s">
        <v>145</v>
      </c>
      <c r="J24" s="2" t="s">
        <v>19</v>
      </c>
      <c r="K24" s="2" t="s">
        <v>154</v>
      </c>
    </row>
    <row r="25" spans="1:11" ht="64" x14ac:dyDescent="0.2">
      <c r="A25" s="2" t="s">
        <v>148</v>
      </c>
      <c r="B25" s="3">
        <v>32203</v>
      </c>
      <c r="C25" s="2" t="s">
        <v>149</v>
      </c>
      <c r="D25" s="2" t="s">
        <v>150</v>
      </c>
      <c r="E25" s="2" t="s">
        <v>151</v>
      </c>
      <c r="F25" s="2" t="s">
        <v>25</v>
      </c>
      <c r="G25" s="2" t="s">
        <v>147</v>
      </c>
      <c r="H25" s="2" t="s">
        <v>78</v>
      </c>
      <c r="I25" s="2" t="s">
        <v>152</v>
      </c>
      <c r="J25" s="2" t="s">
        <v>19</v>
      </c>
      <c r="K25" s="2" t="s">
        <v>25</v>
      </c>
    </row>
    <row r="26" spans="1:11" ht="48" x14ac:dyDescent="0.2">
      <c r="A26" s="2" t="s">
        <v>159</v>
      </c>
      <c r="B26" s="3">
        <v>37408</v>
      </c>
      <c r="C26" s="2" t="s">
        <v>160</v>
      </c>
      <c r="D26" s="2" t="s">
        <v>161</v>
      </c>
      <c r="E26" s="2" t="s">
        <v>162</v>
      </c>
      <c r="F26" s="2" t="s">
        <v>25</v>
      </c>
      <c r="G26" s="2" t="s">
        <v>153</v>
      </c>
      <c r="H26" s="2" t="s">
        <v>26</v>
      </c>
      <c r="I26" s="2" t="s">
        <v>27</v>
      </c>
      <c r="J26" s="2" t="s">
        <v>19</v>
      </c>
      <c r="K26" s="2" t="s">
        <v>25</v>
      </c>
    </row>
    <row r="27" spans="1:11" ht="48" x14ac:dyDescent="0.2">
      <c r="A27" s="2" t="s">
        <v>164</v>
      </c>
      <c r="B27" s="3">
        <v>27607</v>
      </c>
      <c r="C27" s="2" t="s">
        <v>165</v>
      </c>
      <c r="D27" s="2" t="s">
        <v>166</v>
      </c>
      <c r="E27" s="2" t="s">
        <v>167</v>
      </c>
      <c r="F27" s="2" t="s">
        <v>25</v>
      </c>
      <c r="G27" s="2" t="s">
        <v>163</v>
      </c>
      <c r="H27" s="2" t="s">
        <v>84</v>
      </c>
      <c r="I27" s="2" t="s">
        <v>167</v>
      </c>
      <c r="J27" s="2" t="s">
        <v>19</v>
      </c>
      <c r="K27" s="2" t="s">
        <v>25</v>
      </c>
    </row>
    <row r="28" spans="1:11" ht="128" x14ac:dyDescent="0.2">
      <c r="A28" s="2" t="s">
        <v>169</v>
      </c>
      <c r="B28" s="3">
        <v>40238</v>
      </c>
      <c r="C28" s="2" t="s">
        <v>170</v>
      </c>
      <c r="D28" s="2" t="s">
        <v>171</v>
      </c>
      <c r="E28" s="2" t="s">
        <v>172</v>
      </c>
      <c r="F28" s="2" t="s">
        <v>158</v>
      </c>
      <c r="G28" s="2" t="s">
        <v>168</v>
      </c>
      <c r="H28" s="2" t="s">
        <v>17</v>
      </c>
      <c r="I28" s="2" t="s">
        <v>173</v>
      </c>
      <c r="J28" s="2" t="s">
        <v>19</v>
      </c>
      <c r="K28" s="2" t="s">
        <v>25</v>
      </c>
    </row>
    <row r="29" spans="1:11" ht="80" x14ac:dyDescent="0.2">
      <c r="A29" s="2" t="s">
        <v>175</v>
      </c>
      <c r="B29" s="3">
        <v>30956</v>
      </c>
      <c r="C29" s="2" t="s">
        <v>176</v>
      </c>
      <c r="D29" s="2" t="s">
        <v>177</v>
      </c>
      <c r="E29" s="2" t="s">
        <v>178</v>
      </c>
      <c r="F29" s="2" t="s">
        <v>25</v>
      </c>
      <c r="G29" s="2" t="s">
        <v>174</v>
      </c>
      <c r="H29" s="2" t="s">
        <v>17</v>
      </c>
      <c r="I29" s="2" t="s">
        <v>179</v>
      </c>
      <c r="J29" s="2" t="s">
        <v>19</v>
      </c>
      <c r="K29" s="2" t="s">
        <v>25</v>
      </c>
    </row>
    <row r="30" spans="1:11" s="4" customFormat="1" x14ac:dyDescent="0.2">
      <c r="A30" s="4" t="s">
        <v>181</v>
      </c>
      <c r="B30" s="5">
        <v>41275</v>
      </c>
      <c r="C30" s="4" t="s">
        <v>182</v>
      </c>
      <c r="G30" s="4" t="s">
        <v>180</v>
      </c>
      <c r="H30" s="4" t="s">
        <v>57</v>
      </c>
    </row>
    <row r="31" spans="1:11" ht="144" x14ac:dyDescent="0.2">
      <c r="A31" s="2" t="s">
        <v>184</v>
      </c>
      <c r="B31" s="3">
        <v>39479</v>
      </c>
      <c r="C31" s="2" t="s">
        <v>185</v>
      </c>
      <c r="D31" s="2" t="s">
        <v>186</v>
      </c>
      <c r="E31" s="2" t="s">
        <v>187</v>
      </c>
      <c r="F31" s="2" t="s">
        <v>25</v>
      </c>
      <c r="G31" s="2" t="s">
        <v>183</v>
      </c>
      <c r="H31" s="2" t="s">
        <v>17</v>
      </c>
      <c r="I31" s="2" t="s">
        <v>188</v>
      </c>
      <c r="J31" s="2" t="s">
        <v>19</v>
      </c>
      <c r="K31" s="2" t="s">
        <v>25</v>
      </c>
    </row>
    <row r="32" spans="1:11" x14ac:dyDescent="0.2">
      <c r="A32" s="2" t="s">
        <v>190</v>
      </c>
      <c r="B32" s="3">
        <v>32203</v>
      </c>
      <c r="C32" s="2" t="s">
        <v>191</v>
      </c>
      <c r="D32" s="2" t="s">
        <v>192</v>
      </c>
      <c r="E32" s="2" t="s">
        <v>193</v>
      </c>
      <c r="F32" s="2" t="s">
        <v>25</v>
      </c>
      <c r="G32" s="2" t="s">
        <v>189</v>
      </c>
      <c r="H32" s="2" t="s">
        <v>17</v>
      </c>
      <c r="I32" s="2" t="s">
        <v>193</v>
      </c>
      <c r="J32" s="2" t="s">
        <v>19</v>
      </c>
      <c r="K32" s="2" t="s">
        <v>25</v>
      </c>
    </row>
    <row r="33" spans="1:11" ht="48" x14ac:dyDescent="0.2">
      <c r="A33" s="2" t="s">
        <v>195</v>
      </c>
      <c r="B33" s="3">
        <v>28915</v>
      </c>
      <c r="C33" s="2" t="s">
        <v>196</v>
      </c>
      <c r="D33" s="2" t="s">
        <v>197</v>
      </c>
      <c r="E33" s="2" t="s">
        <v>198</v>
      </c>
      <c r="F33" s="2" t="s">
        <v>39</v>
      </c>
      <c r="G33" s="2" t="s">
        <v>194</v>
      </c>
      <c r="H33" s="2" t="s">
        <v>84</v>
      </c>
      <c r="I33" s="2" t="s">
        <v>198</v>
      </c>
      <c r="J33" s="2" t="s">
        <v>19</v>
      </c>
      <c r="K33" s="2" t="s">
        <v>25</v>
      </c>
    </row>
    <row r="34" spans="1:11" s="4" customFormat="1" x14ac:dyDescent="0.2">
      <c r="G34" s="4" t="s">
        <v>199</v>
      </c>
      <c r="H34" s="4" t="s">
        <v>57</v>
      </c>
    </row>
    <row r="35" spans="1:11" ht="128" x14ac:dyDescent="0.2">
      <c r="A35" s="2" t="s">
        <v>201</v>
      </c>
      <c r="B35" s="3">
        <v>40179</v>
      </c>
      <c r="C35" s="2" t="s">
        <v>202</v>
      </c>
      <c r="D35" s="2" t="s">
        <v>203</v>
      </c>
      <c r="E35" s="2" t="s">
        <v>204</v>
      </c>
      <c r="F35" s="2" t="s">
        <v>157</v>
      </c>
      <c r="G35" s="2" t="s">
        <v>200</v>
      </c>
      <c r="H35" s="2" t="s">
        <v>78</v>
      </c>
      <c r="I35" s="2" t="s">
        <v>205</v>
      </c>
      <c r="J35" s="2" t="s">
        <v>19</v>
      </c>
      <c r="K35" s="2" t="s">
        <v>25</v>
      </c>
    </row>
    <row r="36" spans="1:11" ht="48" x14ac:dyDescent="0.2">
      <c r="A36" s="2" t="s">
        <v>207</v>
      </c>
      <c r="B36" s="3">
        <v>31472</v>
      </c>
      <c r="C36" s="2" t="s">
        <v>208</v>
      </c>
      <c r="D36" s="2" t="s">
        <v>209</v>
      </c>
      <c r="E36" s="2" t="s">
        <v>210</v>
      </c>
      <c r="F36" s="2" t="s">
        <v>25</v>
      </c>
      <c r="G36" s="2" t="s">
        <v>206</v>
      </c>
      <c r="H36" s="2" t="s">
        <v>26</v>
      </c>
      <c r="I36" s="2" t="s">
        <v>27</v>
      </c>
      <c r="J36" s="2" t="s">
        <v>19</v>
      </c>
      <c r="K36" s="2" t="s">
        <v>25</v>
      </c>
    </row>
    <row r="37" spans="1:11" ht="80" x14ac:dyDescent="0.2">
      <c r="A37" s="2" t="s">
        <v>212</v>
      </c>
      <c r="B37" s="3">
        <v>34973</v>
      </c>
      <c r="C37" s="6" t="s">
        <v>213</v>
      </c>
      <c r="D37" s="2" t="s">
        <v>214</v>
      </c>
      <c r="E37" s="2" t="s">
        <v>215</v>
      </c>
      <c r="F37" s="2" t="s">
        <v>25</v>
      </c>
      <c r="G37" s="2" t="s">
        <v>211</v>
      </c>
      <c r="H37" s="2" t="s">
        <v>17</v>
      </c>
      <c r="I37" s="2" t="s">
        <v>216</v>
      </c>
      <c r="J37" s="2" t="s">
        <v>19</v>
      </c>
      <c r="K37" s="2" t="s">
        <v>25</v>
      </c>
    </row>
    <row r="38" spans="1:11" ht="80" x14ac:dyDescent="0.2">
      <c r="A38" s="2" t="s">
        <v>218</v>
      </c>
      <c r="B38" s="3">
        <v>41821</v>
      </c>
      <c r="C38" s="2" t="s">
        <v>219</v>
      </c>
      <c r="D38" s="2" t="s">
        <v>220</v>
      </c>
      <c r="E38" s="2" t="s">
        <v>221</v>
      </c>
      <c r="F38" s="2" t="s">
        <v>157</v>
      </c>
      <c r="G38" s="2" t="s">
        <v>217</v>
      </c>
      <c r="H38" s="2" t="s">
        <v>17</v>
      </c>
      <c r="I38" s="2" t="s">
        <v>221</v>
      </c>
      <c r="J38" s="2" t="s">
        <v>19</v>
      </c>
      <c r="K38" s="2" t="s">
        <v>25</v>
      </c>
    </row>
    <row r="39" spans="1:11" ht="48" x14ac:dyDescent="0.2">
      <c r="A39" s="2" t="s">
        <v>223</v>
      </c>
      <c r="B39" s="3">
        <v>31444</v>
      </c>
      <c r="C39" s="2" t="s">
        <v>224</v>
      </c>
      <c r="D39" s="2" t="s">
        <v>225</v>
      </c>
      <c r="E39" s="2" t="s">
        <v>226</v>
      </c>
      <c r="F39" s="2" t="s">
        <v>25</v>
      </c>
      <c r="G39" s="2" t="s">
        <v>222</v>
      </c>
      <c r="H39" s="2" t="s">
        <v>84</v>
      </c>
      <c r="I39" s="2" t="s">
        <v>226</v>
      </c>
      <c r="J39" s="2" t="s">
        <v>19</v>
      </c>
      <c r="K39" s="2" t="s">
        <v>25</v>
      </c>
    </row>
    <row r="40" spans="1:11" ht="48" x14ac:dyDescent="0.2">
      <c r="A40" s="2" t="s">
        <v>228</v>
      </c>
      <c r="B40" s="3">
        <v>28095</v>
      </c>
      <c r="C40" s="2" t="s">
        <v>229</v>
      </c>
      <c r="D40" s="2" t="s">
        <v>230</v>
      </c>
      <c r="E40" s="2" t="s">
        <v>231</v>
      </c>
      <c r="F40" s="2" t="s">
        <v>25</v>
      </c>
      <c r="G40" s="2" t="s">
        <v>227</v>
      </c>
      <c r="H40" s="2" t="s">
        <v>17</v>
      </c>
      <c r="I40" s="2" t="s">
        <v>231</v>
      </c>
      <c r="J40" s="2" t="s">
        <v>19</v>
      </c>
      <c r="K40" s="2" t="s">
        <v>25</v>
      </c>
    </row>
    <row r="41" spans="1:11" ht="48" x14ac:dyDescent="0.2">
      <c r="A41" s="2" t="s">
        <v>233</v>
      </c>
      <c r="B41" s="3">
        <v>31533</v>
      </c>
      <c r="C41" s="2" t="s">
        <v>234</v>
      </c>
      <c r="D41" s="2" t="s">
        <v>235</v>
      </c>
      <c r="E41" s="2" t="s">
        <v>236</v>
      </c>
      <c r="F41" s="2" t="s">
        <v>237</v>
      </c>
      <c r="G41" s="2" t="s">
        <v>232</v>
      </c>
      <c r="H41" s="2" t="s">
        <v>17</v>
      </c>
      <c r="I41" s="2" t="s">
        <v>236</v>
      </c>
      <c r="J41" s="2" t="s">
        <v>19</v>
      </c>
      <c r="K41" s="2" t="s">
        <v>238</v>
      </c>
    </row>
    <row r="42" spans="1:11" ht="64" x14ac:dyDescent="0.2">
      <c r="A42" s="2" t="s">
        <v>240</v>
      </c>
      <c r="B42" s="3">
        <v>33817</v>
      </c>
      <c r="C42" s="2" t="s">
        <v>241</v>
      </c>
      <c r="D42" s="2" t="s">
        <v>242</v>
      </c>
      <c r="E42" s="2" t="s">
        <v>243</v>
      </c>
      <c r="F42" s="2" t="s">
        <v>25</v>
      </c>
      <c r="G42" s="2" t="s">
        <v>239</v>
      </c>
      <c r="H42" s="2" t="s">
        <v>17</v>
      </c>
      <c r="I42" s="2" t="s">
        <v>244</v>
      </c>
      <c r="J42" s="2" t="s">
        <v>19</v>
      </c>
      <c r="K42" s="2" t="s">
        <v>25</v>
      </c>
    </row>
    <row r="43" spans="1:11" ht="48" x14ac:dyDescent="0.2">
      <c r="A43" s="2" t="s">
        <v>246</v>
      </c>
      <c r="B43" s="3">
        <v>30348</v>
      </c>
      <c r="C43" s="2" t="s">
        <v>247</v>
      </c>
      <c r="D43" s="2" t="s">
        <v>248</v>
      </c>
      <c r="E43" s="2" t="s">
        <v>249</v>
      </c>
      <c r="F43" s="2" t="s">
        <v>25</v>
      </c>
      <c r="G43" s="2" t="s">
        <v>245</v>
      </c>
      <c r="H43" s="2" t="s">
        <v>17</v>
      </c>
      <c r="I43" s="2" t="s">
        <v>250</v>
      </c>
      <c r="J43" s="2" t="s">
        <v>19</v>
      </c>
      <c r="K43" s="2" t="s">
        <v>25</v>
      </c>
    </row>
    <row r="44" spans="1:11" ht="96" x14ac:dyDescent="0.2">
      <c r="A44" s="2" t="s">
        <v>252</v>
      </c>
      <c r="B44" s="3">
        <v>33390</v>
      </c>
      <c r="C44" s="2" t="s">
        <v>253</v>
      </c>
      <c r="D44" s="2" t="s">
        <v>254</v>
      </c>
      <c r="E44" s="2" t="s">
        <v>255</v>
      </c>
      <c r="F44" s="2" t="s">
        <v>25</v>
      </c>
      <c r="G44" s="2" t="s">
        <v>251</v>
      </c>
      <c r="H44" s="2" t="s">
        <v>78</v>
      </c>
      <c r="I44" s="2" t="s">
        <v>256</v>
      </c>
      <c r="J44" s="2" t="s">
        <v>19</v>
      </c>
      <c r="K44" s="2" t="s">
        <v>25</v>
      </c>
    </row>
    <row r="45" spans="1:11" ht="48" x14ac:dyDescent="0.2">
      <c r="A45" s="2" t="s">
        <v>258</v>
      </c>
      <c r="B45" s="3">
        <v>30773</v>
      </c>
      <c r="C45" s="2" t="s">
        <v>259</v>
      </c>
      <c r="D45" s="2" t="s">
        <v>260</v>
      </c>
      <c r="E45" s="2" t="s">
        <v>113</v>
      </c>
      <c r="F45" s="2" t="s">
        <v>25</v>
      </c>
      <c r="G45" s="2" t="s">
        <v>257</v>
      </c>
      <c r="H45" s="2" t="s">
        <v>17</v>
      </c>
      <c r="I45" s="2" t="s">
        <v>113</v>
      </c>
      <c r="J45" s="2" t="s">
        <v>19</v>
      </c>
      <c r="K45" s="2" t="s">
        <v>25</v>
      </c>
    </row>
    <row r="46" spans="1:11" ht="48" x14ac:dyDescent="0.2">
      <c r="A46" s="2" t="s">
        <v>262</v>
      </c>
      <c r="B46" s="3">
        <v>34029</v>
      </c>
      <c r="C46" s="2" t="s">
        <v>263</v>
      </c>
      <c r="D46" s="2" t="s">
        <v>264</v>
      </c>
      <c r="E46" s="2" t="s">
        <v>265</v>
      </c>
      <c r="F46" s="2" t="s">
        <v>25</v>
      </c>
      <c r="G46" s="2" t="s">
        <v>261</v>
      </c>
      <c r="H46" s="2" t="s">
        <v>17</v>
      </c>
      <c r="I46" s="2" t="s">
        <v>266</v>
      </c>
      <c r="J46" s="2" t="s">
        <v>19</v>
      </c>
      <c r="K46" s="2" t="s">
        <v>25</v>
      </c>
    </row>
    <row r="47" spans="1:11" ht="96" x14ac:dyDescent="0.2">
      <c r="A47" s="2" t="s">
        <v>268</v>
      </c>
      <c r="B47" s="3">
        <v>42064</v>
      </c>
      <c r="C47" s="2" t="s">
        <v>269</v>
      </c>
      <c r="D47" s="2" t="s">
        <v>270</v>
      </c>
      <c r="E47" s="2" t="s">
        <v>271</v>
      </c>
      <c r="F47" s="2" t="s">
        <v>157</v>
      </c>
      <c r="G47" s="2" t="s">
        <v>267</v>
      </c>
      <c r="H47" s="2" t="s">
        <v>84</v>
      </c>
      <c r="I47" s="2" t="s">
        <v>272</v>
      </c>
      <c r="J47" s="2" t="s">
        <v>19</v>
      </c>
      <c r="K47" s="2" t="s">
        <v>273</v>
      </c>
    </row>
    <row r="48" spans="1:11" ht="80" x14ac:dyDescent="0.2">
      <c r="A48" s="2" t="s">
        <v>275</v>
      </c>
      <c r="B48" s="3">
        <v>42095</v>
      </c>
      <c r="C48" s="2" t="s">
        <v>276</v>
      </c>
      <c r="D48" s="2" t="s">
        <v>277</v>
      </c>
      <c r="E48" s="2" t="s">
        <v>278</v>
      </c>
      <c r="F48" s="2" t="s">
        <v>157</v>
      </c>
      <c r="G48" s="2" t="s">
        <v>274</v>
      </c>
      <c r="H48" s="2" t="s">
        <v>279</v>
      </c>
      <c r="I48" s="2" t="s">
        <v>278</v>
      </c>
      <c r="J48" s="2" t="s">
        <v>19</v>
      </c>
      <c r="K48" s="2" t="s">
        <v>280</v>
      </c>
    </row>
    <row r="49" spans="1:11" ht="80" x14ac:dyDescent="0.2">
      <c r="A49" s="2" t="s">
        <v>282</v>
      </c>
      <c r="B49" s="3">
        <v>42522</v>
      </c>
      <c r="C49" s="2" t="s">
        <v>283</v>
      </c>
      <c r="D49" s="2" t="s">
        <v>284</v>
      </c>
      <c r="E49" s="2" t="s">
        <v>285</v>
      </c>
      <c r="F49" s="2" t="s">
        <v>157</v>
      </c>
      <c r="G49" s="2" t="s">
        <v>281</v>
      </c>
      <c r="H49" s="2" t="s">
        <v>17</v>
      </c>
      <c r="I49" s="2" t="s">
        <v>285</v>
      </c>
      <c r="J49" s="2" t="s">
        <v>19</v>
      </c>
      <c r="K49" s="2" t="s">
        <v>286</v>
      </c>
    </row>
    <row r="50" spans="1:11" ht="80" x14ac:dyDescent="0.2">
      <c r="A50" s="2" t="s">
        <v>288</v>
      </c>
      <c r="B50" s="3">
        <v>40483</v>
      </c>
      <c r="C50" s="2" t="s">
        <v>289</v>
      </c>
      <c r="D50" s="2" t="s">
        <v>290</v>
      </c>
      <c r="E50" s="2" t="s">
        <v>291</v>
      </c>
      <c r="F50" s="2" t="s">
        <v>157</v>
      </c>
      <c r="G50" s="2" t="s">
        <v>287</v>
      </c>
      <c r="H50" s="2" t="s">
        <v>84</v>
      </c>
      <c r="I50" s="2" t="s">
        <v>291</v>
      </c>
      <c r="J50" s="2" t="s">
        <v>19</v>
      </c>
      <c r="K50" s="2" t="s">
        <v>292</v>
      </c>
    </row>
    <row r="51" spans="1:11" ht="48" x14ac:dyDescent="0.2">
      <c r="A51" s="2" t="s">
        <v>294</v>
      </c>
      <c r="B51" s="3">
        <v>29983</v>
      </c>
      <c r="C51" s="2" t="s">
        <v>295</v>
      </c>
      <c r="D51" s="2" t="s">
        <v>296</v>
      </c>
      <c r="E51" s="2" t="s">
        <v>297</v>
      </c>
      <c r="F51" s="2" t="s">
        <v>298</v>
      </c>
      <c r="G51" s="2" t="s">
        <v>293</v>
      </c>
      <c r="H51" s="2" t="s">
        <v>17</v>
      </c>
      <c r="I51" s="2" t="s">
        <v>297</v>
      </c>
      <c r="J51" s="2" t="s">
        <v>19</v>
      </c>
      <c r="K51" s="2" t="s">
        <v>25</v>
      </c>
    </row>
    <row r="52" spans="1:11" ht="32" x14ac:dyDescent="0.2">
      <c r="G52" s="1" t="s">
        <v>299</v>
      </c>
      <c r="H52" s="1">
        <f>COUNTIF(H1:H51, "*Employee*")</f>
        <v>27</v>
      </c>
      <c r="I52" s="2" t="s">
        <v>300</v>
      </c>
      <c r="J52" s="2">
        <f>COUNTIF(J1:J51, "*Yes*")</f>
        <v>0</v>
      </c>
    </row>
    <row r="53" spans="1:11" x14ac:dyDescent="0.2">
      <c r="G53" s="1" t="s">
        <v>301</v>
      </c>
      <c r="H53" s="1">
        <f>COUNTIF(H1:H51, "*National Lab*")</f>
        <v>9</v>
      </c>
      <c r="I53" s="2" t="s">
        <v>302</v>
      </c>
      <c r="J53" s="2">
        <f>COUNTIF(J1:J51, "Yes, National Lab")</f>
        <v>0</v>
      </c>
    </row>
    <row r="54" spans="1:11" ht="32" x14ac:dyDescent="0.2">
      <c r="G54" s="1" t="s">
        <v>303</v>
      </c>
      <c r="H54" s="1">
        <f>COUNTIF(H1:H51, "*Contractor*")</f>
        <v>4</v>
      </c>
    </row>
    <row r="55" spans="1:11" ht="32" x14ac:dyDescent="0.2">
      <c r="G55" s="1" t="s">
        <v>304</v>
      </c>
      <c r="H55" s="1">
        <f>COUNTIF(H1:H51, "False Positive; Search Rerun")</f>
        <v>5</v>
      </c>
    </row>
    <row r="56" spans="1:11" ht="32" x14ac:dyDescent="0.2">
      <c r="G56" s="1" t="s">
        <v>305</v>
      </c>
      <c r="H56" s="1">
        <f>COUNTIF(H1:H51, "False Positive")</f>
        <v>0</v>
      </c>
    </row>
    <row r="57" spans="1:11" ht="32" x14ac:dyDescent="0.2">
      <c r="G57" s="1" t="s">
        <v>306</v>
      </c>
      <c r="H57" s="1">
        <f>COUNTIF(H1:H51, "Unsure")</f>
        <v>1</v>
      </c>
    </row>
    <row r="58" spans="1:11" ht="32" x14ac:dyDescent="0.2">
      <c r="G58" s="2" t="s">
        <v>307</v>
      </c>
      <c r="H58" s="2">
        <f>COUNTIF(L1:L51, "*Couldn't*")</f>
        <v>0</v>
      </c>
    </row>
    <row r="59" spans="1:11" ht="32" x14ac:dyDescent="0.2">
      <c r="G59" s="2" t="s">
        <v>308</v>
      </c>
      <c r="H59" s="2">
        <f>COUNTIF(H1:H51, "No access")</f>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2017-07-06T16:31:23Z</dcterms:created>
  <dcterms:modified xsi:type="dcterms:W3CDTF">2017-07-07T16:18:36Z</dcterms:modified>
</cp:coreProperties>
</file>