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AmericanFisheriesAudit/"/>
    </mc:Choice>
  </mc:AlternateContent>
  <bookViews>
    <workbookView xWindow="460" yWindow="1080" windowWidth="24960" windowHeight="1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8" i="1" l="1"/>
  <c r="H59" i="1"/>
  <c r="H57" i="1"/>
  <c r="H56" i="1"/>
  <c r="H55" i="1"/>
  <c r="H54" i="1"/>
  <c r="J53" i="1"/>
  <c r="H53" i="1"/>
  <c r="J52" i="1"/>
  <c r="H52" i="1"/>
</calcChain>
</file>

<file path=xl/sharedStrings.xml><?xml version="1.0" encoding="utf-8"?>
<sst xmlns="http://schemas.openxmlformats.org/spreadsheetml/2006/main" count="339" uniqueCount="251">
  <si>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</si>
  <si>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</si>
  <si>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</si>
  <si>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</si>
  <si>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</si>
  <si>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</si>
  <si>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</si>
  <si>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</si>
  <si>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</si>
  <si>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</si>
  <si>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</si>
  <si>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</si>
  <si>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10.1577/1548-8675(2003)023&lt;0313:PCAERO&gt;2.0.CO;2</t>
  </si>
  <si>
    <t>North American Journal of Fisheries Management 
Volume 23, 2003 - Issue 1</t>
  </si>
  <si>
    <t>Population Characteristics and Ecological Role of Northern Pike in Shallow Natural Lakes in Nebraska</t>
  </si>
  <si>
    <t>1) Craig P. Paukert*  &amp; David W. Willis</t>
  </si>
  <si>
    <t>1) Department of Wildlife and Fisheries Sciences, Post Office Box 2140B, South Dakota State University, Brookings, South Dakota 57007, USA
* Present address: U.S. Geological Survey, Southwest Biological Science Center, 2255 North Gemini Drive, Flagstaff, Arizona 86001, USA.</t>
  </si>
  <si>
    <t>* Present address: U.S. Geological Survey, Southwest Biological Science Center, 2255 North Gemini Drive, Flagstaff, Arizona 86001, USA.</t>
  </si>
  <si>
    <t>False Positive</t>
  </si>
  <si>
    <t>N/A</t>
  </si>
  <si>
    <t>No</t>
  </si>
  <si>
    <t>10.1577/T04-233.1</t>
  </si>
  <si>
    <t>Transactions of the American Fisheries Society 
Volume 135, 2006 - Issue 2</t>
  </si>
  <si>
    <t>Estimating the Energy Density of Fish: The Importance of Ontogeny</t>
  </si>
  <si>
    <t>1) Mark J. Wuenschel , Amelia R. Jugovich  &amp; Jonathan A. Hare</t>
  </si>
  <si>
    <t>1) National Oceanic and Atmospheric Administration, National Ocean Service, Center for Coastal Fisheries and Habitat Research, 101 Pivers Island Road, Beaufort, North Carolina 28516, USA</t>
  </si>
  <si>
    <t>Unsure</t>
  </si>
  <si>
    <t>The authors thank M. LaCroix, M. Greene, and B. Degan (NOAA, Center for Coastal Fisheries and Habitat Research) for help collecting spotted seatrout in Florida Bay and gray snapper in Core Sound; G. T. Kellison (National Park Service, Biscayne Bay) and J. Hall (NOAA, Southeast Fisheries Science Center) for providing gray snapper from Biscayne Bay; and J. Buckel and J. Morley (North Carolina State University, Center for Marine Sciences and Technology) for use of Soxhlet extraction columns. We also thank G. Thayer, J. Buckel, P. Tester, and anonymous reviewers for providing helpful comments on earlier versions of the manuscript. This research was supported through the NOAA South Florida Ecosystem Research and Monitoring Program, funded jointly by the National Marine Fisheries Service Southeast Fisheries Science Center and the National Ocean Service National Centers for Coastal Ocean Science. The views expressed herein are those of the authors and do not necessarily reflect the views of NOAA or any of its subagencies.</t>
  </si>
  <si>
    <t>Employee</t>
  </si>
  <si>
    <t>10.1577/1548-8659(1986)115&lt;596:MIF&gt;2.0.CO;2</t>
  </si>
  <si>
    <t>Transactions of the American Fisheries Society 
Volume 115, 1986 - Issue 4</t>
  </si>
  <si>
    <t>Metallothionein in Fish: Review of Its Importance in Assessing Stress from Metal Contaminants</t>
  </si>
  <si>
    <t>1) Steven J. Hamilton  &amp; Paul M. Mehrle</t>
  </si>
  <si>
    <t>No Access</t>
  </si>
  <si>
    <t>10.1577/H05-004.1</t>
  </si>
  <si>
    <t>Journal of Aquatic Animal Health 
Volume 18, 2006 - Issue 1</t>
  </si>
  <si>
    <t>Bolbophorus Infections in Cultured Fathead Minnow</t>
  </si>
  <si>
    <t>1) ANDREW J. MITCHELL;
2) ANDREW E. GOODWIN;
3) MICHAEL G. LEVY</t>
  </si>
  <si>
    <t>1) U.S. Department of Agriculture, Agricultural Research Service, Harry K. Dupree Stuttgart National Aquaculture Research Center, Post Office Box 1050, Stuttgart, Arkansas 72160, USA;
2) Aquaculture/Fisheries Center, University of Arkansas at Pine Bluff, Mail Slot 4912, 1200 North University Drive, Pine Bluff, Arkansas 71601, USA;
3) College of Veterinary Medicine, North Carolina State University, 4700 Hillsborough Street, Raleigh, North Carolina 27606, USA</t>
  </si>
  <si>
    <t>1) U.S. Department of Agriculture, Agricultural Research Service, Harry K. Dupree Stuttgart National Aquaculture Research Center, Post Office Box 1050, Stuttgart, Arkansas 72160, USA;</t>
  </si>
  <si>
    <t>© Copyright by the American Fisheries Society 2006</t>
  </si>
  <si>
    <t>The technical assistance of Steve Massa and Matthew Poore is greatly appreciated. The work reported in this publication was supported in part by the Southern Regional Aquaculture Center through Grant No. 2002–38500–11805, USA, from the United States Department of Agriculture Cooperative State Research, Education, and Extension Service.</t>
  </si>
  <si>
    <t>10.1577/1548-8640(1985)47&lt;213:FHOLAF&gt;2.0.CO;2</t>
  </si>
  <si>
    <t>The Progressive Fish-Culturist 
Volume 47, 1985 - Issue 4</t>
  </si>
  <si>
    <t>Feeding Habits of Larval and Fingerling Striped Bass and Zooplankton Dynamics in Fertilized Rearing Ponds</t>
  </si>
  <si>
    <t>10.1577/C10-014.1</t>
  </si>
  <si>
    <t>Marine and Coastal Fisheries 
Dynamics, Management, and Ecosystem Science 
Volume 2, 2010 - Issue 1</t>
  </si>
  <si>
    <t>Probabilistic Approaches to Setting Acceptable Biological Catch and Annual Catch Targets for Multiple Years: Reconciling Methodology with National Standards Guidelines</t>
  </si>
  <si>
    <t>1) KYLE W. SHERTZER, MICHAEL H. PRAGER, AND ERIK H. WILLIAMS</t>
  </si>
  <si>
    <t>1) National Oceanic and Atmospheric Administration, National Marine Fisheries Service, Southeast Fisheries Science Center, 101 Pivers Island Road, Beaufort, North Carolina 28516, USA</t>
  </si>
  <si>
    <t>© Copyright by the American Fisheries Society 2010</t>
  </si>
  <si>
    <t>We are grateful for the support of the National Marine Fisheries Service, Southeast Fisheries Science Center; for comments and suggestions from R. Cheshire, A. Chester, R. Methot, A. Punt, A. Schueller, and D. Vaughan; and for assistance in summarizing the various councils' considerations of P* methodology from J. Berkson, J. Brodziak, S. Cadrin, E. Dick, D. Hanselman, S. Ralston, and M. Wilberg. The opinions expressed are those of the authors and do not necessarily reflect the policies or findings of any government agency.</t>
  </si>
  <si>
    <t>10.1577/T04-219.1</t>
  </si>
  <si>
    <t>Transactions of the American Fisheries Society 
Volume 134, 2005 - Issue 4</t>
  </si>
  <si>
    <t>Downstream Passage of Steelhead Kelts through Hydroelectric Dams on the Lower Snake and Columbia Rivers</t>
  </si>
  <si>
    <t>1) ROBERT H. WERTHEIMER;
2) ALLEN F. EVANS</t>
  </si>
  <si>
    <t>1) U.S. Army Corp of Engineers, Fisheries Field Unit, Cascade Locks, Oregon 97014, USA;
2) Real Time Research, Inc., 201 Yellowtail Hawk Avenue, Bend, Oregon 97701, USA</t>
  </si>
  <si>
    <t>1) U.S. Army Corp of Engineers, Fisheries Field Unit, Cascade Locks, Oregon 97014, USA;</t>
  </si>
  <si>
    <t>© Copyright by the American Fisheries Society 2005</t>
  </si>
  <si>
    <t>We thank personnel of the U.S. Geological Survey Columbia River Research Laboratory and the University of Idaho Cooperative Fishery Unit for collecting and transferring telemetry data. We extend our appreciations to COE personnel at LGR, LGO, LMO, McN, and JDD for their efforts. We also thank the Fish Field Unit, the Columbia River Inter-Tribal Fish Commission, and Real Time Research, Inc., personnel for their sampling work and COE project officers D. Clugston and M. Langeslay. Ken Collis, Patricia Madson, Carl Schilt, and three anonymous reviewers provided helpful comments that improved earlier drafts of this manuscript, for which we are grateful. The COE Anadromous Fisheries Evaluation Program funded this project under Study Code ADS-00-6. Reference to trade names does not imply endorsement by the U.S. Government.</t>
  </si>
  <si>
    <t>10.1577/1548-8659(1979)41[206:SOBTE]2.0.CO;2</t>
  </si>
  <si>
    <t>The Progressive Fish-Culturist 
Volume 41, 1979 - Issue 4</t>
  </si>
  <si>
    <t>Survival of Brown Trout Eggs: Two Planting Techniques Compared</t>
  </si>
  <si>
    <t>10.1577/1548-8659(1981)43[173:SACOCS]2.0.CO;2</t>
  </si>
  <si>
    <t>The Progressive Fish-Culturist 
Volume 43, 1981 - Issue 4</t>
  </si>
  <si>
    <t>Spawning and Culture of Colorado Squawfish in Raceways</t>
  </si>
  <si>
    <t>10.1577/1548-8659(1975)37[231:EOEDAP]2.0.CO;2</t>
  </si>
  <si>
    <t>The Progressive Fish-Culturist 
Volume 37, 1975 - Issue 4</t>
  </si>
  <si>
    <t>Effect of Egg Development at Planting on Chinook Salmon Survival</t>
  </si>
  <si>
    <t>10.1577/1548-8659(281983)29112-286%3ASOSBEA%3E2.0.CO%3B2</t>
  </si>
  <si>
    <t>10.1577/C09-020.1</t>
  </si>
  <si>
    <t>Eutrophication and Fisheries: Separating the Effects of Nitrogen Loads and Hypoxia on the Pelagic-to-Demersal Ratio and other Measures of Landings Composition</t>
  </si>
  <si>
    <t>1) Darryl W. Hondorp , Denise L. Breitburg &amp; Lori A. Davias</t>
  </si>
  <si>
    <t>1) Smithsonian Environmental Research Center, Post Office Box 28, Edgewater, Maryland 21037, USA</t>
  </si>
  <si>
    <t>Open Access.</t>
  </si>
  <si>
    <t>This study would not have been possible without the assistance and cooperation of the following individuals and organizations: D. Gilbert, C. Savenkoff, J. Bennett, H. Lassen, B. Diaz, S. Nixon, B. Sundby, R. Zimmerman, J. O'Hop, T. Sminkey, P. Moyle, L. Green, E. Roberts, B. Petrie, R. Andrews, J. Eres, J. Shoji, J. Sharp, G. Shenk, M. Medina, P. Campbell, H. Vogelsong, J. Kremer, M. Gates, M. Lyman, E. Peebles, G. White, L. Sonsini, D. Jazinski, T. Targett, J. Uphoff, D. Hesselman, L. Garibaldi, Department of Fisheries and Oceans Canada, Maryland Department of Natural Resources, Food and Agricultural Organization of the United Nations, International Council for the Exploration of the Sea, General Fisheries Commission for the Mediterranean, National Oceanographic and Atmospheric Administration (NOAA)–National Marine Fisheries Service, NOAA—Chesapeake Bay Office, Delaware Division of Fish and Wildlife, Sea Around Us Project, Texas Parks and Wildlife Department, North Atlantic Fisheries Organization, Connecticut Department of Environmental Protection, North Carolina Division of Marine Fisheries, California Department of Fish and Game, Fisheries Research Agency of the Seto Inland Sea, Florida Fish and Wildlife Conservation Commission, National Estuarine Eutrophication Assessment, Stockholm University (Department of Systems Ecology), Galveston Bay Estuary Program, Atlantic Coast Cooperative Statistics Program, and the New York State Department of Environmental Conservation. This work is contribution number 130 of the Coastal Hypoxia Research Program and was supported in part by grant NA05NOS4781204 from NOAA's Center for Sponsored Coastal Ocean Research and by the Smithsonian Marine Science Network. The authors thank the two anonymous reviewers for suggestions on the importance of additional system classification schemes, for detailed summaries of fishery dynamics in specific ecosystems, and for helpful comments that greatly improved the manuscript.</t>
  </si>
  <si>
    <t>10.1577/T06-020.1</t>
  </si>
  <si>
    <t>Transactions of the American Fisheries Society 
Volume 136, 2007 - Issue 6</t>
  </si>
  <si>
    <t>Interactions between Slimy Sculpin and Trout: Slimy Sculpin Growth and Diet in Relation to Native and Nonnative Trout</t>
  </si>
  <si>
    <t>1) Julie K. H. Zimmerman 
2) Bruce Vondracek</t>
  </si>
  <si>
    <t>1) Minnesota Cooperative Fish and Wildlife Research Unit, Department of Fisheries, Wildlife, and Conservation Biology, University of Minnesota, 1980 Folwell Avenue, St. Paul, Minnesota 55108, USA;
2) U.S. Geological Survey, Minnesota Cooperative Fish and Wildlife Research Unit, University of Minnesota, 1980 Folwell Avenue, St. Paul, Minnesota 55108, USA</t>
  </si>
  <si>
    <t>2) U.S. Geological Survey, Minnesota Cooperative Fish and Wildlife Research Unit, University of Minnesota, 1980 Folwell Avenue, St. Paul, Minnesota 55108, USA</t>
  </si>
  <si>
    <t>© Copyright by the American Fisheries Society 2007</t>
  </si>
  <si>
    <t>Funding for J.K.H.Z. was provided by a fellowship from Austen Cargill II; a doctoral dissertation fellowship by the Graduate School of the University of Minnesota; and grants from the American Fisheries Society, the Kalamazoo Valley Chapter of Trout Unlimited, the U.S. Geological Survey Cooperative Research Units Program, and the Dayton–Wilkie Natural History Fund of the Bell Museum of Natural History. We thank Janice Odegaard, the Afton Land Limited Partnership, and the Meier and Bergren families for allowing us access to Valley Creek. We are grateful to Kimberly Wagner, Nicholas Altringer, and many volunteers for help in the field, and thank Kimberly Wagner for identifying invertebrates from stomach content and benthic samples in the laboratory. Raymond Newman, Carl Richards, Gary Oehlert, Carl Ruetz III, and Guthrie Zimmerman assisted with our experimental design and analyses. Comments by Larry Brown, Carl Ruetz III, Dennis DeVries, and three anonymous reviewers improved an earlier draft. The Minnesota Cooperative Fish and Wildlife Research Unit is jointly sponsored by the U.S. Geological Survey, University of Minnesota, Minnesota Department of Natural Resources, and Wildlife Management Institute. Reference to trade names does not imply endorsement by the U.S. Government.</t>
  </si>
  <si>
    <t>10.1577/1548-8675(2000)020&lt;0192:MTEOSD&gt;2.0.CO;2</t>
  </si>
  <si>
    <t>North American Journal of Fisheries Management 
Volume 20, 2000 - Issue 1</t>
  </si>
  <si>
    <t>Modeling the Effects of Supersaturated Dissolved Gas on Resident Aquatic Biota in the Main-Stem Snake and Columbia Rivers</t>
  </si>
  <si>
    <t>1) Brad A. Ryan , Earl M. Dawley &amp; Richard A. Nelson</t>
  </si>
  <si>
    <t>1) National Marine Fisheries Service, Northwest Fisheries Science Center, Fish Ecology Division, 2725 Montlake Boulevard East, Seattle, Washington 98112-2097, USA</t>
  </si>
  <si>
    <t>We thank Boyd Schrank, Lila Charlton, and Michael Cloninger for their long hours spent in field sampling, often under adverse conditions. We are indebted to Dennis Enright for his efforts in construction of equipment and in field sampling. We would like to express our gratitude to JoAnne Butzerin for her editorial comments. Finally, we express our appreciation to the Bonneville Power Administration and U.S. Army Corps of Engineers for funding this research (BPA contract 96-BI-93605, project 96-022 and USACE contract 96940029).</t>
  </si>
  <si>
    <t>10.1577/1548-8659(1975)104&lt;669:SAOTAL&gt;2.0.CO;2</t>
  </si>
  <si>
    <t>Transactions of the American Fisheries Society 
Volume 104, 1975 - Issue 4</t>
  </si>
  <si>
    <t>Seasonal Abundance of the American Lobster, Homarus americanus, in the Boothbay Region of Maine</t>
  </si>
  <si>
    <t>10.1577/1548-8659(2002)131&lt;0404:MMDCCT&gt;2.0.CO;2</t>
  </si>
  <si>
    <t>Transactions of the American Fisheries Society 
Volume 131, 2002 - Issue 3</t>
  </si>
  <si>
    <t>Molecular Markers Distinguish Coastal Cutthroat Trout from Coastal Rainbow Trout/Steelhead and Their Hybrids</t>
  </si>
  <si>
    <t>1) JON BAKER AND PAUL BENTZEN;
2) PAUL MORAN</t>
  </si>
  <si>
    <t>1) Marine Molecular Biotechnology Laboratory, School of Aquatic and Fishery Sciences, University of Washington, 3707 Brooklyn Avenue Northeast, Seattle, Washington 98105-6715, USA;
2) Conservation Biology Division, Northwest Fisheries Science Center, National Marine Fisheries Service, 2725 Montlake Boulevard East, Seattle, Washington 98112-2097, USA</t>
  </si>
  <si>
    <t>2) Conservation Biology Division, Northwest Fisheries Science Center, National Marine Fisheries Service, 2725 Montlake Boulevard East, Seattle, Washington 98112-2097, USA</t>
  </si>
  <si>
    <t>© Copyright by the American Fisheries Society 2002</t>
  </si>
  <si>
    <t>We would like to thank the following people for their help during this project: Linda Park, Stewart Grant, Paul Aebersold, Eric LaHood, Doug Dightman, and Perry Thornton, all of the National Marine Fisheries Service, Northwest Fisheries Science Center, as well as Howard Fuss of the Washington Department of Fish and Wildlife and Paul Spruell of the Wild Salmon Genetics Laboratory, University of Montana. Reference to trade names does not indicate endorsement by the National Marine Fisheries Service or the National Oceanic and Atmospheric Administration.</t>
  </si>
  <si>
    <t>10.1577/1548-8659(1977)39[41:EOLFWB]2.0.CO;2</t>
  </si>
  <si>
    <t>The Progressive fish-culturist</t>
  </si>
  <si>
    <t>Estimation of Live Fish Weight by Photography</t>
  </si>
  <si>
    <t>The Progressive Fish-Culturist 
Volume 53, 1991 - Issue 2</t>
  </si>
  <si>
    <t>Effectiveness of Injecting Pure Oxygen into Sealed Columns for Improving Water Quality in Aquaculture</t>
  </si>
  <si>
    <t>10.1577/1548-8640(1991)053&lt;0072:EOIPOI&gt;2.3.CO;2</t>
  </si>
  <si>
    <t>10.1577/1548-8659(1988)117&lt;0180:BBCATI&gt;2.3.CO;2</t>
  </si>
  <si>
    <t>Transactions of the American Fisheries Society (1900)</t>
  </si>
  <si>
    <t>Biomass-Based Cohort Analysis that Incorporates Growth</t>
  </si>
  <si>
    <t>10.1577/1548-8446(1992)017&lt;0017:IWTEC&gt;2.0.CO;2</t>
  </si>
  <si>
    <t>Fisheries 
Volume 17, 1992 - Issue 2</t>
  </si>
  <si>
    <t>Inter-basin Water Transfer: Ecological Concerns</t>
  </si>
  <si>
    <t>10.1577/1548-8659(1985)114&lt;577:CDILOS&gt;2.0.CO;2</t>
  </si>
  <si>
    <t>Transactions of the American Fisheries Society 
Volume 114, 1985 - Issue 4</t>
  </si>
  <si>
    <t>Corneal Damage in Larvae of Striped Bass Morone saxatilis Exposed to Coppe</t>
  </si>
  <si>
    <t>10.1577/1548-8659%281983%29112-272%3AEOLA%3E2.0.CO%3B2</t>
  </si>
  <si>
    <t>10.1577/1548-8659(1974)103&lt;786:MOFBD&gt;2.0.CO;2</t>
  </si>
  <si>
    <t>Transactions of the American Fisheries Society 
Volume 103, 1974 - Issue 4</t>
  </si>
  <si>
    <t>Model of Fish Biomass Dynamics</t>
  </si>
  <si>
    <t>10.1577/1548-8659(1973)102&lt;466:SSISFS&gt;2.0.CO;2</t>
  </si>
  <si>
    <t>Transactions of the American Fisheries Society 
Volume 102, 1973 - Issue 2</t>
  </si>
  <si>
    <t>Sample Size in Sport Fishery Surveys</t>
  </si>
  <si>
    <t>10.1577/1548-8659(1990)119&lt;0135:TASRBT&gt;2.3.CO;2</t>
  </si>
  <si>
    <t>Transactions of the American Fisheries Society 
Volume 119, 1990 - Issue 1</t>
  </si>
  <si>
    <t>Temporal and Spatial Relations between the Spawning of Humpback Chub and Roundtail Chub in the Upper Colorado River</t>
  </si>
  <si>
    <t>10.1577/1548-8659(1993)122&lt;0217:SARHUB&gt;2.3.CO;2</t>
  </si>
  <si>
    <t>Transactions of the American Fisheries Society 
Volume 122, 1993 - Issue 2</t>
  </si>
  <si>
    <t>Spawning and Rearing Habitat Use by White Sturgeons in the Columbia River Downstream from McNary Dam</t>
  </si>
  <si>
    <t>10.1577/1548-8659(1984)113&lt;627:BIFPMW&gt;2.0.CO;2</t>
  </si>
  <si>
    <t>Transactions of the American Fisheries Society 
Volume 113, 1984 - Issue 5</t>
  </si>
  <si>
    <t>Bias-Elimination in Fish Population Models with Stochastic Variation in Survival of the Young</t>
  </si>
  <si>
    <t>10.1577/T08-162.1</t>
  </si>
  <si>
    <t>Transactions of the American Fisheries Society 
Volume 138, 2009 - Issue 6</t>
  </si>
  <si>
    <t>Influences of Wildfire, Habitat Size, and Connectivity on Trout in Headwater Streams Revealed by Patterns of Genetic Diversity</t>
  </si>
  <si>
    <t>1) HELEN NEVILLE;
2) JASON DUNHAM, AMANDA ROSENBERGER, BROOKE NELSON;
3) JOHN UMEK</t>
  </si>
  <si>
    <t>1) Trout Unlimited, 910 West Main Street, Suite 342, Boise, Idaho 83702, USA; and Department of Biology, University of Nevada–Reno, Reno, Nevada 89557, USA;
2) U.S. Forest Service, Rocky Mountain Research Station, 322 East Front Street, Boise, Idaho 83702, USA;
3) Department of Biology, University of Nevada–Reno, Reno, Nevada 89557, USA</t>
  </si>
  <si>
    <t>2) U.S. Forest Service, Rocky Mountain Research Station, 322 East Front Street, Boise, Idaho 83702, USA;</t>
  </si>
  <si>
    <t>© Copyright by the American Fisheries Society 2009</t>
  </si>
  <si>
    <t>Funding for this work was provided by the National Fire Plan, the U.S. Forest Service Rocky Mountain Research Station, U.S. Forest Service regions 1 and 4, the U.S. Geological Survey, Forest and Rangeland Ecosystem Science Center, and Boise National Forest. Support for Helen Neville was provided by Trout Unlimited. We thank, among many, Michael Kellett, Dona Horan, and Tim Arrington for assistance in the field. David Nagel, Sharon Parkes, David Hockman-Wert, and Gwynne Chandler provided essential support with spatial data analysis and preparation. Thanks to Jeff Eidenshink and Brian Schwind for assistance with fire severity information. Mary Peacock at the University of Nevada–Reno generously shared her laboratory and computer resources. Bruce Rieman provided many stimulating discussions throughout the life of this project. Deborah Finn, Kim Hastings, Patrick DeHaan, and three anonymous reviewers provided constructive reviews of an earlier draft of this manuscript.</t>
  </si>
  <si>
    <t>10.1577/1548-8675(2002)022&lt;0917:CIHAAH&gt;2.0.CO;2</t>
  </si>
  <si>
    <t>North American Journal of Fisheries Management 
Volume 22, 2002 - Issue 3</t>
  </si>
  <si>
    <t>Changes in Habitat Availability and Habitat Use and Movements by Two Trout Species in Response to Declining Discharge in a Regulated River during Winter</t>
  </si>
  <si>
    <t>1) MATTHEW R. DARE AND WAYNE A. HUBERT;
2) KENNETH G. GEROW</t>
  </si>
  <si>
    <t>1) U.S. Geological Survey, Wyoming Cooperative Fish and Wildlife Research Unit, University of Wyoming, Laramie, Wyoming 82071-3166, USA;
2) Department of Statistics, University of Wyoming, Laramie, Wyoming 82071-3332, USA</t>
  </si>
  <si>
    <t>1) U.S. Geological Survey, Wyoming Cooperative Fish and Wildlife Research Unit, University of Wyoming, Laramie, Wyoming 82071-3166, USA;</t>
  </si>
  <si>
    <t>We thank M. Clark, S. Rothmeyer, and M. Stichert for assistance with field data collection; T. Annear of the Wyoming Game and Fish Department and J. Lawson of the U. S. Bureau of Reclamation for coordinating the flow manipulation; R. McKnight and S. Yekel of the Wyoming Game and Fish Department for providing logistical support and equipment; and D. Isaak, A. Johnson, and A. Schrank for providing insightful comments on the analyses and the manuscript. The Wyoming Game and Fish Department funded this study</t>
  </si>
  <si>
    <t>10.1577/1548-8675(2001)021&lt;0417:DOPITT&gt;2.0.CO;2</t>
  </si>
  <si>
    <t>North American Journal of Fisheries Management 
Volume 21, 2001 - Issue 2</t>
  </si>
  <si>
    <t>Detection of Passive Integrated Transponder Tags from Juvenile Salmonids on Piscivorous Bird Colonies in the Columbia River Basin</t>
  </si>
  <si>
    <t>1) Brad A. Ryan , John W. Ferguson , Richard D. Ledgerwood &amp; Edmond P.
Nunnallee</t>
  </si>
  <si>
    <t>1) Fish Ecology Division, Northwest Fisheries Science Center, National Marine Fisheries Service, 2725 Montlake Boulevard East, Seattle, Washington 98112-2097, USA</t>
  </si>
  <si>
    <t>© Copyright by the American Fisheries Society 2001</t>
  </si>
  <si>
    <t>10.1577/1548-8659(1975)37[234:APHCFT]2.0.CO;2</t>
  </si>
  <si>
    <t>A Portable High-Pressure Cleaner for Tanks and Raceways</t>
  </si>
  <si>
    <t>10.1577/1548-8640(1994)056&lt;0013:PAOCOS&gt;2.3.CO;2</t>
  </si>
  <si>
    <t>The Progressive Fish-Culturist 
Volume 56, 1994 - Issue 1</t>
  </si>
  <si>
    <t>Performance and Oxygen Consumption of Snake River Cutthroat Trout Reared at Four Densities with Supplemental Oxygen</t>
  </si>
  <si>
    <t>10.1577/M09-122.1</t>
  </si>
  <si>
    <t>North American Journal of Fisheries Management 
Volume 30, 2010 - Issue 2</t>
  </si>
  <si>
    <t>Estimation and Modeling of Electrofishing Capture Efficiency for Fishes in Wadeable Warmwater Streams</t>
  </si>
  <si>
    <t>1) ALISON L. PRICE;
2) JAMES T. PETERSON</t>
  </si>
  <si>
    <t>1) Warnell School of Forestry and Natural Resources, University of Georgia, Athens, Georgia 30602, USA;
2) U.S. Geological Survey, Georgia Cooperative Fish and Wildlife Research Unit, Warnell School of Forestry and Natural Resources, University of Georgia, Athens, Georgia 30602, USA</t>
  </si>
  <si>
    <t>2) U.S. Geological Survey, Georgia Cooperative Fish and Wildlife Research Unit, Warnell School of Forestry and Natural Resources, University of Georgia, Athens, Georgia 30602, USA</t>
  </si>
  <si>
    <t>Funding and logistical support for this project was provided by the U.S. Fish and Wildlife Service. We are indebted to those that provided field help, including J. Bezold, W. Bickerstaff, S. Craven, A. Farakesh, B. Fauver, M. Hagler, K. McAbee, J. Meador, M. Mundy, J. Olin, and K. Sparks. We thank C. Strait for assistance in obtaining geographical information systems maps and figures, and we are grateful to B. Freeman for assistance in identifying specimens. The manuscript was improved with suggestions from M. Freeman, R. Bringolf, and anonymous reviewers. The use of trade, product, industry or firm names or products is for informative purposes only and does not constitute an endorsement by the U.S. Government or the U.S. Geological Survey. The Georgia Cooperative Fish and Wildlife Research Unit is jointly sponsored by the U.S. Geological Survey, the U.S. Fish and Wildlife Service, the Georgia Department of Natural Resources, the University of Georgia, and the Wildlife Management Institute.</t>
  </si>
  <si>
    <t>10.1577/T01-098</t>
  </si>
  <si>
    <t>Transactions of the American Fisheries Society 
Volume 132, 2003 - Issue 4</t>
  </si>
  <si>
    <t>Estimating Mortality Rates of Adult Fish from Entrainment through the Propellers of River Towboats</t>
  </si>
  <si>
    <t>1) STEVE GUTREUTER;
2) JOHN M. DETTMERS;
3) DAVID H. WAHL</t>
  </si>
  <si>
    <t>1) U.S. Geological Survey, Upper Midwest Environmental Sciences Center, 2630 Fanta Reed Road, La Crosse, Wisconsin 54603, USA;
2) Illinois Natural History Survey, Great Rivers Field Station, 8450 Montclair Avenue, Brighton, Illinois 62012, USA;
3) Illinois Natural History Survey, Kaskaskia Biological Station, Rural Route 1, Box 157, Sullivan, Illinois 61951, USA</t>
  </si>
  <si>
    <t>1) U.S. Geological Survey, Upper Midwest Environmental Sciences Center, 2630 Fanta Reed Road, La Crosse, Wisconsin 54603, USA;</t>
  </si>
  <si>
    <t>© Copyright by the American Fisheries Society 2003</t>
  </si>
  <si>
    <t>This study is an element of the Upper Mississippi River–Illinois Waterway System Navigation Study and was funded by the U.S. Army Corps of Engineers through contracts NCR-94-175 and MIPR 96514701785673 with the U.S. Geological Survey, Steve Gutreuter, principal investigator. Participation by the Illinois Natural History Survey during 1996–1997 was funded by the U.S. Geological Survey through Cooperative Agreement 1434-HQ-97-AG-01771. Jon Vallazza of USGS provided excellent leadership of fieldwork during 2000–2001. We thank Sean Bailey, Randy Claramunt, Marc Desjardins, Chad Dolan, Kristi Jackson, Jory Jonas, John Kalas, Bob Kennedy, Brent Knights, Eric Larsen, Barron Moody, John Rader, Jim Rogala, Dan Soluk, and Frank Wadda for their considerable efforts. We are particularly grateful to Edward R. Holley, University of Texas, and Stephen T. Maynord, Coastal and Hydraulics Laboratory, U.S. Army Corps of Engineers Waterways Experiment Station, for helpful guidance on the use of the DIFFLARV 2-D hydrodynamic model of diffusion. We thank all of the many scientists who contributed ideas and helpful review comments, particularly Webster Van Winkle, A. L. Jensen, David Schaeffer, and three anonymous reviewers.</t>
  </si>
  <si>
    <t>10.1577/1548-8659(1977)39[67:SSOFMO]2.0.CO;2</t>
  </si>
  <si>
    <t>The Progressive Fish-Culturist 
Volume 39, 1977 - Issue 2</t>
  </si>
  <si>
    <t>Spawning Success of Fathead Minnows on Selected Artificial Substrates</t>
  </si>
  <si>
    <t>10.1577/1548-8640(1987)49&lt;29:FROTMM&gt;2.0.CO;2</t>
  </si>
  <si>
    <t>The Progressive Fish-Culturist 
Volume 49, 1987 - Issue 1</t>
  </si>
  <si>
    <t>Feeding Response of the Mysid Mysidopsis bahia Reared on Artemia</t>
  </si>
  <si>
    <t>10.1577/1548-8659(1977)106&lt;621:TGOSFG&gt;2.0.CO;2</t>
  </si>
  <si>
    <t>Transactions of the American Fisheries Society 
Volume 106, 1977 - Issue 6</t>
  </si>
  <si>
    <t>Three Generations of Selection for Growth Rate in Fall-Spawning Rainbow Trout</t>
  </si>
  <si>
    <t>10.1577/T07-276.1</t>
  </si>
  <si>
    <t>Transactions of the American Fisheries Society 
Volume 139, 2010 - Issue 1</t>
  </si>
  <si>
    <t>Genetic Variation of 17 Wild Yellow Perch Populations from the Midwest and East Coast Analyzed via Microsatellites</t>
  </si>
  <si>
    <t>1) MICHAEL GRZYBOWSKI, DANIEL ROSAUER, FREDERICK BINKOWSKI, REBECCA KLAPER, FREDERICK GOETZ;
2) OSVALDO J. SEPULVEDA-VILLET AND CAROL A. STEPIEN;
3) BRIAN SHEPHERD</t>
  </si>
  <si>
    <t>1) Great Lakes WATER Institute, University of Wisconsin–Milwaukee, 600 East Greenfield Avenue, Milwaukee, Wisconsin 53204, USA;
2) Great Lakes Genetics Laboratory, Lake Erie Center and Department of Environmental Sciences, University of Toledo, 6200 Bayshore Road, Toledo, Ohio 43616, USA;
3) U.S. Department of Agriculture, Agricultural Research Service, Great Lakes WATER Institute, 600 East Greenfield Avenue, Milwaukee, Wisconsin 53204, USA</t>
  </si>
  <si>
    <t>3) U.S. Department of Agriculture, Agricultural Research Service, Great Lakes WATER Institute, 600 East Greenfield Avenue, Milwaukee, Wisconsin 53204, USA</t>
  </si>
  <si>
    <t>We thank the following people for the collection of the fin clips used in this project: Randy Hiltner, Michael S. Loeffler, Paul Piavis, Jana Lantry, Steve Yeoman, Tom Doolittle, Robert Olynyk, Chris Heyer, Larry Wawronowicz, and the Lac du Flambeau band of Lake Superior Chippewa Indians. We also thank Linda McCauley and Matthew McClure for help in optimizing the PCR reactions, Charlene Couch for suggestions and input to early versions of this manuscript, and Jim Uphoff for help in the interpretation of the Chesapeake Bay data.
This work was funded by the University of Wisconsin Sea Grant Institute under grants from the National Sea Grant College Program, National Oceanic and Atmospheric Administration, U.S. Department of Commerce (grant NA06OAR4170011, project R/AQ-41) and from the state of Wisconsin. This work was also supported, in part, by a Specific Cooperative Agreement (58-3655-4-136) under U.S. Department of Agriculture, Agricultural Research Service, CRIS 3655-31000-020-00D. The views contained in this document are those of the authors and do not necessarily representing the official policies, either expressed or implied, of the U.S. Government. Mention of trade names, proprietary products, or specific equipment does not constitute a guarantee or warranty by the U.S. Department of Agriculture and does not imply its approval to the exclusion of other products that may be suitable. This manuscript is submitted for publication with the understanding that the U.S. Government is authorized to reproduce and distribute reprints for governmental purposes.
Data analyses and population genetics interpretation done at the University of Toledo's Great Lakes Genetics Laboratory at the Lake Erie Center were supported by NSF GK-12 program 0742395, U.S. Environmental Protection Agency CR83281401-0, and National Oceanic and Atmospheric Administration Ohio Sea Grants R/LR-7 and R/LR-13. Great Lakes Genetic Laboratory technician Douglas Murphy, students Amanda Haponski and Lindsey Pierce, and Ph.D. candidates Joshua Brown and Matthew Neilson provided additional assistance. This is publication 2009-013 of the Lake Erie Research Center.</t>
  </si>
  <si>
    <t>10.1577/M06-155.1</t>
  </si>
  <si>
    <t>North American Journal of Fisheries Management 
Volume 27, 2007 - Issue 4</t>
  </si>
  <si>
    <t>Distribution of Nonnative Aquatic Vertebrates in Western U.S. Streams and Rivers</t>
  </si>
  <si>
    <t>1) GREGG A. LOMNICKY;
2) THOMAS R. WHITTIER AND ROBERT M. HUGHES;
3) DAVID V. PECK</t>
  </si>
  <si>
    <t>1) Dynamac Corporation, 200 Southwest 35th Street, Corvallis, Oregon 97333, USA;
2) Department of Fisheries and Wildlife, Oregon State University, 200 Southwest 35th Street, Corvallis, Oregon 97333, USA;
3) U.S. Environmental Protection Agency, 200 Southwest 35th Street, Corvallis, Oregon 97333, USA</t>
  </si>
  <si>
    <t>3) U.S. Environmental Protection Agency, 200 Southwest 35th Street, Corvallis, Oregon 97333, USA</t>
  </si>
  <si>
    <t>The information in this document has been funded wholly by the USEPA through contracts 68-D01-005 and EP-D-06-013 to Dynamac Corp., contract 68-W01-032 to Computer Sciences Corp., and cooperative agreement CR831682-01 to Oregon State University. It has been subjected to review by the USEPA and approved for publication. Approval does not signify that the contents reflect the views of the Agency, nor does mention of trade names or commercial products constitute endorsement or recommendation for use. Field data were collected by Dynamac and state and federal agency crews. M. Arbogast provided assistance with data management and analysis. We thank F. McCormick for a timely and critical review of an earlier manuscript and three anonymous reviewers for offering suggestions to improve the manuscript. The USEPA reports and data files described or cited in this article are available from the USEPA EMAP Web site (www.epa.gov/emap/html/pubs/docs/groupdocs/surfwatr/field/index.html) or the USEPA Western Ecology Division Web site (www.epa.gov/wed/pages/models.htm); they can also be requested from D. V. Peck (peck.david@epa.gov).</t>
  </si>
  <si>
    <t>10.1577/1548-8659(1975)104&lt;773:SDITBP&gt;2.0.CO;2</t>
  </si>
  <si>
    <t>Scale Development in the Bluefish, Pomatomus saltatrix</t>
  </si>
  <si>
    <t>10.1577/1548-8640(1988)050&lt;0107:DVIFCB&gt;2.3.CO;2</t>
  </si>
  <si>
    <t>The Progressive Fish-Culturist 
Volume 50, 1988 - Issue 2</t>
  </si>
  <si>
    <t>Daily Variation in Feed Consumption by Channel Catfish</t>
  </si>
  <si>
    <t>10.1577/1548-8659(1975)104&lt;653:FMASC&gt;2.0.CO;2</t>
  </si>
  <si>
    <t>Fisheries Management and Social Context: The Case of the Maine Lobster Fishery</t>
  </si>
  <si>
    <t>10.1577/1548-8659(1983)112&lt;173:AAGOYS&gt;2.0.CO;2</t>
  </si>
  <si>
    <t>Transactions of the American Fisheries Society 
Volume 112, 1983 - Issue 2A</t>
  </si>
  <si>
    <t>Age and Growth of Yellowtail Snapper from South Florida</t>
  </si>
  <si>
    <t>10.1577/A08-058.1</t>
  </si>
  <si>
    <t>North American Journal of Aquaculture 
Volume 71, 2009 - Issue 4</t>
  </si>
  <si>
    <t>Laboratory Dose Confirmation of Copper Sulfate for Treating Fungus on Channel Catfish Eggs</t>
  </si>
  <si>
    <t>1) DAVID L. STRAUS, ANDREW J. MITCHELL, ANDREW A. RADOMSKI, AND RAY R. CARTER;
2) JAMES A. STEEBY</t>
  </si>
  <si>
    <t>1) U.S. Department of Agriculture, Agricultural Research Service, Harry K. Dupree–Stuttgart National Aquaculture Research Center, Post Office Box 1050, Stuttgart, Arkansas 72160, USA;
2) Mississippi State University, Thad Cochran National Warmwater Aquaculture Center, Post Office Box 239, Belzoni, Mississippi 39038, USA</t>
  </si>
  <si>
    <t>1) U.S. Department of Agriculture, Agricultural Research Service, Harry K. Dupree–Stuttgart National Aquaculture Research Center, Post Office Box 1050, Stuttgart, Arkansas 72160, USA;</t>
  </si>
  <si>
    <t>Special thanks go to Dale Jamison for maintaining the channel catfish broodstock for this study. Laboratory assistant Cindy Ledbetter set up the experimental hatching troughs, adroitly managed the study, and tended the daily activity with the assistance of summer student Christen Proctor. David Blehert provided the PCR methodology and invaluable instruction. David Blehert, Bart Green, Anita Kelly, and Joe Tomasso provided critical reviews of the manuscript. Mention of trade names or commercial products in this article is solely for the purpose of providing specific information and does not imply recommendation or endorsement by the U.S. Department of Agriculture.</t>
  </si>
  <si>
    <t>10.1577/1548-8659(1974)103&lt;358:SSFMFA&gt;2.0.CO;2</t>
  </si>
  <si>
    <t>Transactions of the American Fisheries Society 
Volume 103, 1974 - Issue 2</t>
  </si>
  <si>
    <t>Streptococcus sp. from Marine Fishes Along the Alabama and Northwest Florida Coast of the Gulf of Mexico</t>
  </si>
  <si>
    <t>10.1577/M03-102.1</t>
  </si>
  <si>
    <t>North American Journal of Fisheries Management 
Volume 25, 2005 - Issue 1</t>
  </si>
  <si>
    <t>Economic Value of Angling at a Reservoir with Low Visitation</t>
  </si>
  <si>
    <t>1) CHRISTOPHER J. CHIZINSKI, KEVIN L. POPE, GENE R. WILDE;
2) DAVID B. WILLIS;
3) EDWIN J. ROSSMAN</t>
  </si>
  <si>
    <t>1) Wildlife and Fisheries Management Institute, Texas Tech University, Mail Stop 2125, Lubbock, Texas 79409, USA;
2) Department of Agricultural and Applied Economics, Texas Tech University, Mail Stop 2132, Lubbock, Texas 79409, USA;
3) U.S. Army Corps of Engineers, Tulsa, Oklahoma 74127, USA</t>
  </si>
  <si>
    <t>3) U.S. Army Corps of Engineers, Tulsa, Oklahoma 74127, USA</t>
  </si>
  <si>
    <t>We thank F. Martinez, Jr., K. R. Offill, J. P. Shuck, and S. H. Sebring for their assistance with surveys at Lake Kemp. R. B. Ditton provided assistance with the development of the questionnaire. B. W. Durham, R. M. Rejesus, D. W. Willis, and three anonymous reviewers provided valuable comments that greatly improved this manuscript. We thank the W. T. Waggoner Estate for access to Lake Kemp. Financial support was provided by the U.S. Army Corps of Engineers through the U.S. Geological Survey grant 1434-HQ-97-RU-01570. The views expressed herein are those of the authors and not those of the U.S. Army Corps of Engineers. Reference to trade names does not imply endorsement by the U.S. Government. This is manuscript number T-9-1019 of the College of Agricultural and Natural Resources, Texas Tech University.</t>
  </si>
  <si>
    <t>10.1577/1548-8659(1998)127&lt;0908:CIANCR&gt;2.0.CO;2</t>
  </si>
  <si>
    <t>Transactions of the American Fisheries Society 
Volume 127, 1998 - Issue 6</t>
  </si>
  <si>
    <t>Changes in a North Carolina Reef Fish Community after 15 Years of Intense Fishing—Global Warming Implications</t>
  </si>
  <si>
    <t>1) R. O. PARKER, JR. AND R. L. DIXON</t>
  </si>
  <si>
    <t>1) National Oceanic and Atmospheric Administration, National Marine Fisheries Service, Southeast Fisheries Science Center, Beaufort Laboratory Beaufort, North Carolina 28516-9722, USA</t>
  </si>
  <si>
    <t>We thank our boat captain, Doug Willis, for his navigational prowess and safety-oriented surface support. We are grateful to all participating divers and in particular those that helped with fish counts and identification: Mike Burton, Tim Hansel, Roger Mays, José Rivera, and Steve Ross. We thank David Colby for his help with statistical analyses. We extend special thanks to Gene Huntsman, our retired team leader, for his steadfast support for the collection of fishery independent data and long-term data sets.</t>
  </si>
  <si>
    <t>10.1577/1548-8659(1962)91[251:CTTLHO]2.0.CO;2</t>
  </si>
  <si>
    <t>Transactions of the American Fisheries Society 
Volume 91, 1962 - Issue 3</t>
  </si>
  <si>
    <t>Contributions to the Life History of the Longnose Gar, (Lepisosteus osseus) in Missouri</t>
  </si>
  <si>
    <t>10.1577/1548-8659(1974)103&lt;722:EOPBPO&gt;2.0.CO;2</t>
  </si>
  <si>
    <t>Effect of Polychlorinated Biphenyls (PCB's) on Survival and Reproduction of Daphnia, Gammarus, and Tanytarsus</t>
  </si>
  <si>
    <t>10.1577/T08-096.1</t>
  </si>
  <si>
    <t>Ecotype Distinctions among Steelhead in Hood River, Oregon, Allow Real-Time Genetic Assignment of Conservation Broodstocks</t>
  </si>
  <si>
    <t>1) A. P. MATALA, W. R. ARDREN;
2) R. FRENCH, E. OLSEN</t>
  </si>
  <si>
    <t>1) U.S. Fish and Wildlife Service, Abernathy Fish Technology Center, 1440 Abernathy Creek Road, Longview, Washington 98632, USA;
2) Oregon Department of Fish and Wildlife, The Dalles District Office, 3701 West 13th Street, The Dalles, Oregon 97058, USA</t>
  </si>
  <si>
    <t>1) U.S. Fish and Wildlife Service, Abernathy Fish Technology Center, 1440 Abernathy Creek Road, Longview, Washington 98632, USA;</t>
  </si>
  <si>
    <t>We extend our appreciation and gratitude to Peter Lofy and Don Campton for their assistance in project development; Tyla Metzentine for her effort in processing steelhead at the Powerdale Dam facility; and Jim Gidley, Alexis Voivoda, and the Confederated Tribes of the Warm Springs Reservation for their dedication to broodstock maintenance and steelhead conservation efforts. We appreciate the editorial contributions by Christian Smith, Patty Crandell, and Don Campton. This work was funded by the Oregon Department of Fish and Wildlife (to A.P.M. and W.R.A.) and the Bonneville Power Administration (Contract Number 00018702 to W.R.A.). The conclusions and opinions expressed in this article are those of the authors and do not necessarily represent the views of the U.S. Fish and Wildlife Service. Reference to trade names does not imply endorsement by the U.S. Government.</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</si>
  <si>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</si>
  <si>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</si>
  <si>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</si>
  <si>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</si>
  <si>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</si>
  <si>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</si>
  <si>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</si>
  <si>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</si>
  <si>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</si>
  <si>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</si>
  <si>
    <t>Couldn't Locate</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</si>
</sst>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G48" workbookViewId="0">
      <selection activeCell="H58" sqref="H58"/>
    </sheetView>
  </sheetViews>
  <sheetFormatPr baseColWidth="10" defaultRowHeight="16" x14ac:dyDescent="0.2"/>
  <cols>
    <col min="1" max="1" width="40.33203125" style="2" customWidth="1"/>
    <col min="2" max="2" width="10.83203125" style="2"/>
    <col min="3" max="3" width="61.1640625" style="2" customWidth="1"/>
    <col min="4" max="4" width="76.5" style="2" customWidth="1"/>
    <col min="5" max="5" width="93.6640625" style="2" customWidth="1"/>
    <col min="6" max="6" width="44.33203125" style="2" customWidth="1"/>
    <col min="7" max="7" width="47.83203125" style="2" customWidth="1"/>
    <col min="8" max="8" width="30.83203125" style="2" customWidth="1"/>
    <col min="9" max="9" width="75.83203125" style="2" customWidth="1"/>
    <col min="10" max="10" width="10.83203125" style="2"/>
    <col min="11" max="11" width="101"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64" x14ac:dyDescent="0.2">
      <c r="A2" s="2" t="s">
        <v>13</v>
      </c>
      <c r="B2" s="3">
        <v>37622</v>
      </c>
      <c r="C2" s="2" t="s">
        <v>14</v>
      </c>
      <c r="D2" s="2" t="s">
        <v>15</v>
      </c>
      <c r="E2" s="2" t="s">
        <v>16</v>
      </c>
      <c r="F2" s="2" t="s">
        <v>19</v>
      </c>
      <c r="G2" s="2" t="s">
        <v>12</v>
      </c>
      <c r="H2" s="2" t="s">
        <v>18</v>
      </c>
      <c r="I2" s="2" t="s">
        <v>17</v>
      </c>
      <c r="J2" s="2" t="s">
        <v>20</v>
      </c>
      <c r="K2" s="2" t="s">
        <v>19</v>
      </c>
    </row>
    <row r="3" spans="1:12" ht="144" x14ac:dyDescent="0.2">
      <c r="A3" s="2" t="s">
        <v>22</v>
      </c>
      <c r="B3" s="3">
        <v>38626</v>
      </c>
      <c r="C3" s="2" t="s">
        <v>23</v>
      </c>
      <c r="D3" s="2" t="s">
        <v>24</v>
      </c>
      <c r="E3" s="2" t="s">
        <v>25</v>
      </c>
      <c r="F3" s="2" t="s">
        <v>19</v>
      </c>
      <c r="G3" s="2" t="s">
        <v>21</v>
      </c>
      <c r="H3" s="2" t="s">
        <v>28</v>
      </c>
      <c r="I3" s="2" t="s">
        <v>25</v>
      </c>
      <c r="J3" s="2" t="s">
        <v>20</v>
      </c>
      <c r="K3" s="2" t="s">
        <v>27</v>
      </c>
    </row>
    <row r="4" spans="1:12" s="4" customFormat="1" ht="32" x14ac:dyDescent="0.2">
      <c r="A4" s="4" t="s">
        <v>30</v>
      </c>
      <c r="B4" s="5">
        <v>31533</v>
      </c>
      <c r="C4" s="4" t="s">
        <v>31</v>
      </c>
      <c r="D4" s="4" t="s">
        <v>32</v>
      </c>
      <c r="G4" s="4" t="s">
        <v>29</v>
      </c>
      <c r="H4" s="4" t="s">
        <v>33</v>
      </c>
    </row>
    <row r="5" spans="1:12" ht="96" x14ac:dyDescent="0.2">
      <c r="A5" s="2" t="s">
        <v>35</v>
      </c>
      <c r="B5" s="3">
        <v>38565</v>
      </c>
      <c r="C5" s="2" t="s">
        <v>36</v>
      </c>
      <c r="D5" s="2" t="s">
        <v>37</v>
      </c>
      <c r="E5" s="2" t="s">
        <v>38</v>
      </c>
      <c r="F5" s="2" t="s">
        <v>40</v>
      </c>
      <c r="G5" s="2" t="s">
        <v>34</v>
      </c>
      <c r="H5" s="2" t="s">
        <v>28</v>
      </c>
      <c r="I5" s="2" t="s">
        <v>39</v>
      </c>
      <c r="J5" s="2" t="s">
        <v>20</v>
      </c>
      <c r="K5" s="2" t="s">
        <v>41</v>
      </c>
    </row>
    <row r="6" spans="1:12" s="4" customFormat="1" ht="32" x14ac:dyDescent="0.2">
      <c r="A6" s="4" t="s">
        <v>43</v>
      </c>
      <c r="B6" s="5">
        <v>1985</v>
      </c>
      <c r="C6" s="4" t="s">
        <v>44</v>
      </c>
      <c r="G6" s="4" t="s">
        <v>42</v>
      </c>
      <c r="H6" s="4" t="s">
        <v>33</v>
      </c>
    </row>
    <row r="7" spans="1:12" ht="80" x14ac:dyDescent="0.2">
      <c r="A7" s="2" t="s">
        <v>46</v>
      </c>
      <c r="B7" s="3">
        <v>40422</v>
      </c>
      <c r="C7" s="2" t="s">
        <v>47</v>
      </c>
      <c r="D7" s="2" t="s">
        <v>48</v>
      </c>
      <c r="E7" s="2" t="s">
        <v>49</v>
      </c>
      <c r="F7" t="s">
        <v>50</v>
      </c>
      <c r="G7" s="2" t="s">
        <v>45</v>
      </c>
      <c r="H7" s="2" t="s">
        <v>28</v>
      </c>
      <c r="I7" s="2" t="s">
        <v>49</v>
      </c>
      <c r="J7" s="2" t="s">
        <v>20</v>
      </c>
      <c r="K7" s="2" t="s">
        <v>51</v>
      </c>
    </row>
    <row r="8" spans="1:12" ht="128" x14ac:dyDescent="0.2">
      <c r="A8" s="2" t="s">
        <v>53</v>
      </c>
      <c r="B8" s="3">
        <v>38353</v>
      </c>
      <c r="C8" s="2" t="s">
        <v>54</v>
      </c>
      <c r="D8" s="2" t="s">
        <v>55</v>
      </c>
      <c r="E8" s="2" t="s">
        <v>56</v>
      </c>
      <c r="F8" s="2" t="s">
        <v>58</v>
      </c>
      <c r="G8" s="2" t="s">
        <v>52</v>
      </c>
      <c r="H8" s="2" t="s">
        <v>28</v>
      </c>
      <c r="I8" s="2" t="s">
        <v>57</v>
      </c>
      <c r="J8" s="2" t="s">
        <v>20</v>
      </c>
      <c r="K8" s="2" t="s">
        <v>59</v>
      </c>
    </row>
    <row r="9" spans="1:12" s="4" customFormat="1" ht="32" x14ac:dyDescent="0.2">
      <c r="A9" s="4" t="s">
        <v>61</v>
      </c>
      <c r="B9" s="5">
        <v>29007</v>
      </c>
      <c r="C9" s="4" t="s">
        <v>62</v>
      </c>
      <c r="G9" s="4" t="s">
        <v>60</v>
      </c>
      <c r="H9" s="4" t="s">
        <v>33</v>
      </c>
    </row>
    <row r="10" spans="1:12" s="4" customFormat="1" ht="32" x14ac:dyDescent="0.2">
      <c r="A10" s="4" t="s">
        <v>64</v>
      </c>
      <c r="B10" s="4">
        <v>1981</v>
      </c>
      <c r="C10" s="4" t="s">
        <v>65</v>
      </c>
      <c r="G10" s="4" t="s">
        <v>63</v>
      </c>
      <c r="H10" s="4" t="s">
        <v>33</v>
      </c>
    </row>
    <row r="11" spans="1:12" s="4" customFormat="1" ht="32" x14ac:dyDescent="0.2">
      <c r="A11" s="4" t="s">
        <v>67</v>
      </c>
      <c r="B11" s="4">
        <v>1975</v>
      </c>
      <c r="C11" s="4" t="s">
        <v>68</v>
      </c>
      <c r="G11" s="4" t="s">
        <v>66</v>
      </c>
      <c r="H11" s="4" t="s">
        <v>33</v>
      </c>
    </row>
    <row r="12" spans="1:12" s="4" customFormat="1" ht="32" x14ac:dyDescent="0.2">
      <c r="G12" s="4" t="s">
        <v>69</v>
      </c>
      <c r="H12" s="4" t="s">
        <v>250</v>
      </c>
    </row>
    <row r="13" spans="1:12" ht="288" x14ac:dyDescent="0.2">
      <c r="A13" s="2" t="s">
        <v>46</v>
      </c>
      <c r="B13" s="3">
        <v>40299</v>
      </c>
      <c r="C13" s="2" t="s">
        <v>71</v>
      </c>
      <c r="D13" s="2" t="s">
        <v>72</v>
      </c>
      <c r="E13" s="2" t="s">
        <v>73</v>
      </c>
      <c r="F13" s="2" t="s">
        <v>74</v>
      </c>
      <c r="G13" s="2" t="s">
        <v>70</v>
      </c>
      <c r="H13" s="2" t="s">
        <v>28</v>
      </c>
      <c r="I13" s="2" t="s">
        <v>73</v>
      </c>
      <c r="J13" s="2" t="s">
        <v>20</v>
      </c>
      <c r="K13" s="2" t="s">
        <v>75</v>
      </c>
    </row>
    <row r="14" spans="1:12" ht="176" x14ac:dyDescent="0.2">
      <c r="A14" s="2" t="s">
        <v>77</v>
      </c>
      <c r="B14" s="3">
        <v>39173</v>
      </c>
      <c r="C14" s="2" t="s">
        <v>78</v>
      </c>
      <c r="D14" s="2" t="s">
        <v>79</v>
      </c>
      <c r="E14" s="2" t="s">
        <v>80</v>
      </c>
      <c r="F14" s="2" t="s">
        <v>82</v>
      </c>
      <c r="G14" s="2" t="s">
        <v>76</v>
      </c>
      <c r="H14" s="2" t="s">
        <v>26</v>
      </c>
      <c r="I14" s="2" t="s">
        <v>81</v>
      </c>
      <c r="J14" s="2" t="s">
        <v>20</v>
      </c>
      <c r="K14" s="2" t="s">
        <v>83</v>
      </c>
    </row>
    <row r="15" spans="1:12" ht="80" x14ac:dyDescent="0.2">
      <c r="A15" s="2" t="s">
        <v>85</v>
      </c>
      <c r="B15" s="3">
        <v>36404</v>
      </c>
      <c r="C15" s="2" t="s">
        <v>86</v>
      </c>
      <c r="D15" s="2" t="s">
        <v>87</v>
      </c>
      <c r="E15" s="2" t="s">
        <v>88</v>
      </c>
      <c r="F15" s="2" t="s">
        <v>19</v>
      </c>
      <c r="G15" s="2" t="s">
        <v>84</v>
      </c>
      <c r="H15" s="2" t="s">
        <v>28</v>
      </c>
      <c r="I15" s="2" t="s">
        <v>88</v>
      </c>
      <c r="J15" s="2" t="s">
        <v>20</v>
      </c>
      <c r="K15" s="2" t="s">
        <v>89</v>
      </c>
    </row>
    <row r="16" spans="1:12" s="4" customFormat="1" ht="32" x14ac:dyDescent="0.2">
      <c r="A16" s="4" t="s">
        <v>91</v>
      </c>
      <c r="B16" s="4">
        <v>1975</v>
      </c>
      <c r="C16" s="4" t="s">
        <v>92</v>
      </c>
      <c r="G16" s="4" t="s">
        <v>90</v>
      </c>
      <c r="H16" s="4" t="s">
        <v>33</v>
      </c>
    </row>
    <row r="17" spans="1:11" ht="80" x14ac:dyDescent="0.2">
      <c r="A17" s="2" t="s">
        <v>94</v>
      </c>
      <c r="B17" s="3">
        <v>37257</v>
      </c>
      <c r="C17" s="2" t="s">
        <v>95</v>
      </c>
      <c r="D17" s="2" t="s">
        <v>96</v>
      </c>
      <c r="E17" s="2" t="s">
        <v>97</v>
      </c>
      <c r="F17" s="2" t="s">
        <v>99</v>
      </c>
      <c r="G17" s="2" t="s">
        <v>93</v>
      </c>
      <c r="H17" s="2" t="s">
        <v>28</v>
      </c>
      <c r="I17" s="2" t="s">
        <v>98</v>
      </c>
      <c r="J17" s="2" t="s">
        <v>20</v>
      </c>
      <c r="K17" s="2" t="s">
        <v>100</v>
      </c>
    </row>
    <row r="18" spans="1:11" s="4" customFormat="1" x14ac:dyDescent="0.2">
      <c r="A18" s="4" t="s">
        <v>102</v>
      </c>
      <c r="B18" s="4">
        <v>1977</v>
      </c>
      <c r="C18" s="4" t="s">
        <v>103</v>
      </c>
      <c r="G18" s="4" t="s">
        <v>101</v>
      </c>
      <c r="H18" s="4" t="s">
        <v>33</v>
      </c>
    </row>
    <row r="19" spans="1:11" s="4" customFormat="1" ht="32" x14ac:dyDescent="0.2">
      <c r="A19" s="4" t="s">
        <v>104</v>
      </c>
      <c r="B19" s="4">
        <v>1991</v>
      </c>
      <c r="C19" s="4" t="s">
        <v>105</v>
      </c>
      <c r="G19" s="4" t="s">
        <v>106</v>
      </c>
      <c r="H19" s="4" t="s">
        <v>33</v>
      </c>
    </row>
    <row r="20" spans="1:11" s="4" customFormat="1" ht="32" x14ac:dyDescent="0.2">
      <c r="A20" s="4" t="s">
        <v>108</v>
      </c>
      <c r="B20" s="4">
        <v>1988</v>
      </c>
      <c r="C20" s="4" t="s">
        <v>109</v>
      </c>
      <c r="G20" s="4" t="s">
        <v>107</v>
      </c>
      <c r="H20" s="4" t="s">
        <v>33</v>
      </c>
    </row>
    <row r="21" spans="1:11" s="4" customFormat="1" ht="32" x14ac:dyDescent="0.2">
      <c r="A21" s="4" t="s">
        <v>111</v>
      </c>
      <c r="B21" s="4">
        <v>1992</v>
      </c>
      <c r="C21" s="4" t="s">
        <v>112</v>
      </c>
      <c r="G21" s="4" t="s">
        <v>110</v>
      </c>
      <c r="H21" s="4" t="s">
        <v>33</v>
      </c>
    </row>
    <row r="22" spans="1:11" s="4" customFormat="1" ht="32" x14ac:dyDescent="0.2">
      <c r="A22" s="4" t="s">
        <v>114</v>
      </c>
      <c r="B22" s="4">
        <v>1985</v>
      </c>
      <c r="C22" s="4" t="s">
        <v>115</v>
      </c>
      <c r="G22" s="4" t="s">
        <v>113</v>
      </c>
      <c r="H22" s="4" t="s">
        <v>33</v>
      </c>
    </row>
    <row r="23" spans="1:11" s="4" customFormat="1" ht="32" x14ac:dyDescent="0.2">
      <c r="G23" s="4" t="s">
        <v>116</v>
      </c>
      <c r="H23" s="4" t="s">
        <v>250</v>
      </c>
    </row>
    <row r="24" spans="1:11" s="4" customFormat="1" ht="32" x14ac:dyDescent="0.2">
      <c r="A24" s="4" t="s">
        <v>118</v>
      </c>
      <c r="B24" s="4">
        <v>1974</v>
      </c>
      <c r="C24" s="4" t="s">
        <v>119</v>
      </c>
      <c r="G24" s="4" t="s">
        <v>117</v>
      </c>
      <c r="H24" s="4" t="s">
        <v>33</v>
      </c>
    </row>
    <row r="25" spans="1:11" s="4" customFormat="1" ht="32" x14ac:dyDescent="0.2">
      <c r="A25" s="4" t="s">
        <v>121</v>
      </c>
      <c r="B25" s="4">
        <v>1973</v>
      </c>
      <c r="C25" s="4" t="s">
        <v>122</v>
      </c>
      <c r="G25" s="4" t="s">
        <v>120</v>
      </c>
      <c r="H25" s="4" t="s">
        <v>33</v>
      </c>
    </row>
    <row r="26" spans="1:11" s="4" customFormat="1" ht="32" x14ac:dyDescent="0.2">
      <c r="A26" s="4" t="s">
        <v>124</v>
      </c>
      <c r="B26" s="4">
        <v>1990</v>
      </c>
      <c r="C26" s="4" t="s">
        <v>125</v>
      </c>
      <c r="G26" s="4" t="s">
        <v>123</v>
      </c>
      <c r="H26" s="4" t="s">
        <v>33</v>
      </c>
    </row>
    <row r="27" spans="1:11" s="4" customFormat="1" ht="32" x14ac:dyDescent="0.2">
      <c r="A27" s="4" t="s">
        <v>127</v>
      </c>
      <c r="B27" s="4">
        <v>1993</v>
      </c>
      <c r="C27" s="4" t="s">
        <v>128</v>
      </c>
      <c r="G27" s="4" t="s">
        <v>126</v>
      </c>
      <c r="H27" s="4" t="s">
        <v>33</v>
      </c>
    </row>
    <row r="28" spans="1:11" s="4" customFormat="1" ht="32" x14ac:dyDescent="0.2">
      <c r="A28" s="4" t="s">
        <v>130</v>
      </c>
      <c r="B28" s="4">
        <v>1984</v>
      </c>
      <c r="C28" s="4" t="s">
        <v>131</v>
      </c>
      <c r="G28" s="4" t="s">
        <v>129</v>
      </c>
      <c r="H28" s="4" t="s">
        <v>33</v>
      </c>
    </row>
    <row r="29" spans="1:11" ht="144" x14ac:dyDescent="0.2">
      <c r="A29" s="2" t="s">
        <v>133</v>
      </c>
      <c r="B29" s="3">
        <v>39934</v>
      </c>
      <c r="C29" s="2" t="s">
        <v>134</v>
      </c>
      <c r="D29" s="2" t="s">
        <v>135</v>
      </c>
      <c r="E29" s="2" t="s">
        <v>136</v>
      </c>
      <c r="F29" s="2" t="s">
        <v>138</v>
      </c>
      <c r="G29" s="2" t="s">
        <v>132</v>
      </c>
      <c r="H29" s="2" t="s">
        <v>28</v>
      </c>
      <c r="I29" s="2" t="s">
        <v>137</v>
      </c>
      <c r="J29" s="2" t="s">
        <v>20</v>
      </c>
      <c r="K29" s="2" t="s">
        <v>139</v>
      </c>
    </row>
    <row r="30" spans="1:11" ht="80" x14ac:dyDescent="0.2">
      <c r="A30" s="2" t="s">
        <v>141</v>
      </c>
      <c r="B30" s="3">
        <v>37257</v>
      </c>
      <c r="C30" s="2" t="s">
        <v>142</v>
      </c>
      <c r="D30" s="2" t="s">
        <v>143</v>
      </c>
      <c r="E30" s="2" t="s">
        <v>144</v>
      </c>
      <c r="F30" s="2" t="s">
        <v>99</v>
      </c>
      <c r="G30" s="2" t="s">
        <v>140</v>
      </c>
      <c r="H30" s="2" t="s">
        <v>26</v>
      </c>
      <c r="I30" s="2" t="s">
        <v>145</v>
      </c>
      <c r="J30" s="2" t="s">
        <v>20</v>
      </c>
      <c r="K30" s="2" t="s">
        <v>146</v>
      </c>
    </row>
    <row r="31" spans="1:11" ht="48" x14ac:dyDescent="0.2">
      <c r="A31" s="2" t="s">
        <v>148</v>
      </c>
      <c r="B31" s="3">
        <v>36739</v>
      </c>
      <c r="C31" s="2" t="s">
        <v>149</v>
      </c>
      <c r="D31" s="2" t="s">
        <v>150</v>
      </c>
      <c r="E31" s="2" t="s">
        <v>151</v>
      </c>
      <c r="F31" s="2" t="s">
        <v>152</v>
      </c>
      <c r="G31" s="2" t="s">
        <v>147</v>
      </c>
      <c r="H31" s="2" t="s">
        <v>28</v>
      </c>
      <c r="I31" s="2" t="s">
        <v>151</v>
      </c>
      <c r="J31" s="2" t="s">
        <v>20</v>
      </c>
      <c r="K31" s="2" t="s">
        <v>19</v>
      </c>
    </row>
    <row r="32" spans="1:11" s="4" customFormat="1" ht="32" x14ac:dyDescent="0.2">
      <c r="A32" s="4" t="s">
        <v>67</v>
      </c>
      <c r="B32" s="4">
        <v>1975</v>
      </c>
      <c r="C32" s="4" t="s">
        <v>154</v>
      </c>
      <c r="G32" s="4" t="s">
        <v>153</v>
      </c>
      <c r="H32" s="4" t="s">
        <v>33</v>
      </c>
    </row>
    <row r="33" spans="1:11" s="4" customFormat="1" ht="32" x14ac:dyDescent="0.2">
      <c r="A33" s="4" t="s">
        <v>156</v>
      </c>
      <c r="B33" s="4">
        <v>1994</v>
      </c>
      <c r="C33" s="4" t="s">
        <v>157</v>
      </c>
      <c r="G33" s="4" t="s">
        <v>155</v>
      </c>
      <c r="H33" s="4" t="s">
        <v>33</v>
      </c>
    </row>
    <row r="34" spans="1:11" ht="144" x14ac:dyDescent="0.2">
      <c r="A34" s="2" t="s">
        <v>159</v>
      </c>
      <c r="B34" s="3">
        <v>40148</v>
      </c>
      <c r="C34" s="2" t="s">
        <v>160</v>
      </c>
      <c r="D34" s="2" t="s">
        <v>161</v>
      </c>
      <c r="E34" s="2" t="s">
        <v>162</v>
      </c>
      <c r="F34" t="s">
        <v>50</v>
      </c>
      <c r="G34" s="2" t="s">
        <v>158</v>
      </c>
      <c r="H34" s="2" t="s">
        <v>26</v>
      </c>
      <c r="I34" s="2" t="s">
        <v>163</v>
      </c>
      <c r="J34" s="2" t="s">
        <v>20</v>
      </c>
      <c r="K34" s="2" t="s">
        <v>164</v>
      </c>
    </row>
    <row r="35" spans="1:11" ht="176" x14ac:dyDescent="0.2">
      <c r="A35" s="2" t="s">
        <v>166</v>
      </c>
      <c r="B35" s="3">
        <v>37561</v>
      </c>
      <c r="C35" s="2" t="s">
        <v>167</v>
      </c>
      <c r="D35" s="2" t="s">
        <v>168</v>
      </c>
      <c r="E35" s="2" t="s">
        <v>169</v>
      </c>
      <c r="F35" s="2" t="s">
        <v>171</v>
      </c>
      <c r="G35" s="2" t="s">
        <v>165</v>
      </c>
      <c r="H35" s="2" t="s">
        <v>28</v>
      </c>
      <c r="I35" s="2" t="s">
        <v>170</v>
      </c>
      <c r="J35" s="2" t="s">
        <v>20</v>
      </c>
      <c r="K35" s="2" t="s">
        <v>172</v>
      </c>
    </row>
    <row r="36" spans="1:11" s="4" customFormat="1" ht="32" x14ac:dyDescent="0.2">
      <c r="A36" s="4" t="s">
        <v>174</v>
      </c>
      <c r="B36" s="4">
        <v>1977</v>
      </c>
      <c r="C36" s="4" t="s">
        <v>175</v>
      </c>
      <c r="G36" s="4" t="s">
        <v>173</v>
      </c>
      <c r="H36" s="4" t="s">
        <v>33</v>
      </c>
    </row>
    <row r="37" spans="1:11" s="4" customFormat="1" ht="32" x14ac:dyDescent="0.2">
      <c r="A37" s="4" t="s">
        <v>177</v>
      </c>
      <c r="B37" s="4">
        <v>1987</v>
      </c>
      <c r="C37" s="4" t="s">
        <v>178</v>
      </c>
      <c r="G37" s="4" t="s">
        <v>176</v>
      </c>
      <c r="H37" s="4" t="s">
        <v>33</v>
      </c>
    </row>
    <row r="38" spans="1:11" s="4" customFormat="1" ht="32" x14ac:dyDescent="0.2">
      <c r="A38" s="4" t="s">
        <v>180</v>
      </c>
      <c r="B38" s="4">
        <v>1977</v>
      </c>
      <c r="C38" s="4" t="s">
        <v>181</v>
      </c>
      <c r="G38" s="4" t="s">
        <v>179</v>
      </c>
      <c r="H38" s="4" t="s">
        <v>33</v>
      </c>
    </row>
    <row r="39" spans="1:11" ht="336" x14ac:dyDescent="0.2">
      <c r="A39" s="2" t="s">
        <v>183</v>
      </c>
      <c r="B39" s="3">
        <v>39995</v>
      </c>
      <c r="C39" s="2" t="s">
        <v>184</v>
      </c>
      <c r="D39" s="2" t="s">
        <v>185</v>
      </c>
      <c r="E39" s="2" t="s">
        <v>186</v>
      </c>
      <c r="F39" s="2" t="s">
        <v>138</v>
      </c>
      <c r="G39" s="2" t="s">
        <v>182</v>
      </c>
      <c r="H39" s="2" t="s">
        <v>28</v>
      </c>
      <c r="I39" s="2" t="s">
        <v>187</v>
      </c>
      <c r="J39" s="2" t="s">
        <v>20</v>
      </c>
      <c r="K39" s="2" t="s">
        <v>188</v>
      </c>
    </row>
    <row r="40" spans="1:11" ht="160" x14ac:dyDescent="0.2">
      <c r="A40" s="2" t="s">
        <v>190</v>
      </c>
      <c r="B40" s="3">
        <v>39142</v>
      </c>
      <c r="C40" s="2" t="s">
        <v>191</v>
      </c>
      <c r="D40" s="2" t="s">
        <v>192</v>
      </c>
      <c r="E40" s="2" t="s">
        <v>193</v>
      </c>
      <c r="F40" s="2" t="s">
        <v>82</v>
      </c>
      <c r="G40" s="2" t="s">
        <v>189</v>
      </c>
      <c r="H40" s="2" t="s">
        <v>28</v>
      </c>
      <c r="I40" s="2" t="s">
        <v>194</v>
      </c>
      <c r="J40" s="2" t="s">
        <v>20</v>
      </c>
      <c r="K40" s="2" t="s">
        <v>195</v>
      </c>
    </row>
    <row r="41" spans="1:11" s="4" customFormat="1" ht="32" x14ac:dyDescent="0.2">
      <c r="A41" s="4" t="s">
        <v>91</v>
      </c>
      <c r="B41" s="4">
        <v>1975</v>
      </c>
      <c r="C41" s="4" t="s">
        <v>197</v>
      </c>
      <c r="G41" s="4" t="s">
        <v>196</v>
      </c>
      <c r="H41" s="4" t="s">
        <v>33</v>
      </c>
    </row>
    <row r="42" spans="1:11" s="4" customFormat="1" ht="32" x14ac:dyDescent="0.2">
      <c r="A42" s="4" t="s">
        <v>199</v>
      </c>
      <c r="B42" s="4">
        <v>1988</v>
      </c>
      <c r="C42" s="4" t="s">
        <v>200</v>
      </c>
      <c r="G42" s="4" t="s">
        <v>198</v>
      </c>
      <c r="H42" s="4" t="s">
        <v>33</v>
      </c>
    </row>
    <row r="43" spans="1:11" s="4" customFormat="1" ht="32" x14ac:dyDescent="0.2">
      <c r="A43" s="4" t="s">
        <v>91</v>
      </c>
      <c r="B43" s="4">
        <v>1975</v>
      </c>
      <c r="C43" s="4" t="s">
        <v>202</v>
      </c>
      <c r="G43" s="4" t="s">
        <v>201</v>
      </c>
      <c r="H43" s="4" t="s">
        <v>33</v>
      </c>
    </row>
    <row r="44" spans="1:11" s="4" customFormat="1" ht="32" x14ac:dyDescent="0.2">
      <c r="A44" s="4" t="s">
        <v>204</v>
      </c>
      <c r="B44" s="4">
        <v>1983</v>
      </c>
      <c r="C44" s="4" t="s">
        <v>205</v>
      </c>
      <c r="G44" s="4" t="s">
        <v>203</v>
      </c>
      <c r="H44" s="4" t="s">
        <v>33</v>
      </c>
    </row>
    <row r="45" spans="1:11" ht="96" x14ac:dyDescent="0.2">
      <c r="A45" s="2" t="s">
        <v>207</v>
      </c>
      <c r="B45" s="3">
        <v>39783</v>
      </c>
      <c r="C45" s="2" t="s">
        <v>208</v>
      </c>
      <c r="D45" s="2" t="s">
        <v>209</v>
      </c>
      <c r="E45" s="2" t="s">
        <v>210</v>
      </c>
      <c r="F45" s="2" t="s">
        <v>138</v>
      </c>
      <c r="G45" s="2" t="s">
        <v>206</v>
      </c>
      <c r="H45" s="2" t="s">
        <v>28</v>
      </c>
      <c r="I45" s="2" t="s">
        <v>211</v>
      </c>
      <c r="J45" s="2" t="s">
        <v>20</v>
      </c>
      <c r="K45" s="2" t="s">
        <v>212</v>
      </c>
    </row>
    <row r="46" spans="1:11" s="4" customFormat="1" ht="32" x14ac:dyDescent="0.2">
      <c r="A46" s="4" t="s">
        <v>214</v>
      </c>
      <c r="B46" s="4">
        <v>1974</v>
      </c>
      <c r="C46" s="4" t="s">
        <v>215</v>
      </c>
      <c r="G46" s="4" t="s">
        <v>213</v>
      </c>
      <c r="H46" s="4" t="s">
        <v>33</v>
      </c>
    </row>
    <row r="47" spans="1:11" ht="112" x14ac:dyDescent="0.2">
      <c r="A47" s="2" t="s">
        <v>217</v>
      </c>
      <c r="B47" s="3">
        <v>38139</v>
      </c>
      <c r="C47" s="2" t="s">
        <v>218</v>
      </c>
      <c r="D47" s="2" t="s">
        <v>219</v>
      </c>
      <c r="E47" s="2" t="s">
        <v>220</v>
      </c>
      <c r="F47" s="2" t="s">
        <v>58</v>
      </c>
      <c r="G47" s="2" t="s">
        <v>216</v>
      </c>
      <c r="H47" s="2" t="s">
        <v>28</v>
      </c>
      <c r="I47" s="2" t="s">
        <v>221</v>
      </c>
      <c r="J47" s="2" t="s">
        <v>20</v>
      </c>
      <c r="K47" s="2" t="s">
        <v>222</v>
      </c>
    </row>
    <row r="48" spans="1:11" ht="80" x14ac:dyDescent="0.2">
      <c r="A48" s="2" t="s">
        <v>224</v>
      </c>
      <c r="B48" s="3">
        <v>35827</v>
      </c>
      <c r="C48" s="2" t="s">
        <v>225</v>
      </c>
      <c r="D48" s="2" t="s">
        <v>226</v>
      </c>
      <c r="E48" s="2" t="s">
        <v>227</v>
      </c>
      <c r="F48" s="2" t="s">
        <v>19</v>
      </c>
      <c r="G48" s="2" t="s">
        <v>223</v>
      </c>
      <c r="H48" s="2" t="s">
        <v>28</v>
      </c>
      <c r="I48" s="2" t="s">
        <v>227</v>
      </c>
      <c r="J48" s="2" t="s">
        <v>20</v>
      </c>
      <c r="K48" s="2" t="s">
        <v>228</v>
      </c>
    </row>
    <row r="49" spans="1:11" s="4" customFormat="1" ht="32" x14ac:dyDescent="0.2">
      <c r="A49" s="4" t="s">
        <v>230</v>
      </c>
      <c r="B49" s="4">
        <v>1962</v>
      </c>
      <c r="C49" s="4" t="s">
        <v>231</v>
      </c>
      <c r="G49" s="4" t="s">
        <v>229</v>
      </c>
      <c r="H49" s="4" t="s">
        <v>33</v>
      </c>
    </row>
    <row r="50" spans="1:11" s="4" customFormat="1" ht="32" x14ac:dyDescent="0.2">
      <c r="A50" s="4" t="s">
        <v>118</v>
      </c>
      <c r="B50" s="4">
        <v>1974</v>
      </c>
      <c r="C50" s="4" t="s">
        <v>233</v>
      </c>
      <c r="G50" s="4" t="s">
        <v>232</v>
      </c>
      <c r="H50" s="4" t="s">
        <v>33</v>
      </c>
    </row>
    <row r="51" spans="1:11" ht="128" x14ac:dyDescent="0.2">
      <c r="A51" s="2" t="s">
        <v>133</v>
      </c>
      <c r="B51" s="3">
        <v>39934</v>
      </c>
      <c r="C51" s="2" t="s">
        <v>235</v>
      </c>
      <c r="D51" s="2" t="s">
        <v>236</v>
      </c>
      <c r="E51" s="2" t="s">
        <v>237</v>
      </c>
      <c r="F51" t="s">
        <v>138</v>
      </c>
      <c r="G51" s="2" t="s">
        <v>234</v>
      </c>
      <c r="H51" s="2" t="s">
        <v>28</v>
      </c>
      <c r="I51" s="2" t="s">
        <v>238</v>
      </c>
      <c r="J51" s="2" t="s">
        <v>20</v>
      </c>
      <c r="K51" s="2" t="s">
        <v>239</v>
      </c>
    </row>
    <row r="52" spans="1:11" x14ac:dyDescent="0.2">
      <c r="G52" s="1" t="s">
        <v>240</v>
      </c>
      <c r="H52" s="1">
        <f>COUNTIF(H1:H51, "*Employee*")</f>
        <v>16</v>
      </c>
      <c r="I52" s="2" t="s">
        <v>241</v>
      </c>
      <c r="J52" s="2">
        <f>COUNTIF(J1:J51, "*Yes*")</f>
        <v>0</v>
      </c>
    </row>
    <row r="53" spans="1:11" x14ac:dyDescent="0.2">
      <c r="G53" s="1" t="s">
        <v>242</v>
      </c>
      <c r="H53" s="1">
        <f>COUNTIF(H1:H51, "*National Lab*")</f>
        <v>0</v>
      </c>
      <c r="I53" s="2" t="s">
        <v>243</v>
      </c>
      <c r="J53" s="2">
        <f>COUNTIF(J1:J51, "Yes, National Lab")</f>
        <v>0</v>
      </c>
    </row>
    <row r="54" spans="1:11" x14ac:dyDescent="0.2">
      <c r="G54" s="1" t="s">
        <v>244</v>
      </c>
      <c r="H54" s="1">
        <f>COUNTIF(H1:H51, "*Contractor*")</f>
        <v>0</v>
      </c>
    </row>
    <row r="55" spans="1:11" x14ac:dyDescent="0.2">
      <c r="G55" s="1" t="s">
        <v>245</v>
      </c>
      <c r="H55" s="1">
        <f>COUNTIF(H1:H51, "False Positive; Search Rerun")</f>
        <v>0</v>
      </c>
    </row>
    <row r="56" spans="1:11" ht="32" x14ac:dyDescent="0.2">
      <c r="G56" s="1" t="s">
        <v>246</v>
      </c>
      <c r="H56" s="1">
        <f>COUNTIF(H1:H51, "False Positive")</f>
        <v>1</v>
      </c>
    </row>
    <row r="57" spans="1:11" x14ac:dyDescent="0.2">
      <c r="G57" s="1" t="s">
        <v>247</v>
      </c>
      <c r="H57" s="1">
        <f>COUNTIF(H1:H51, "Unsure")</f>
        <v>3</v>
      </c>
    </row>
    <row r="58" spans="1:11" x14ac:dyDescent="0.2">
      <c r="G58" s="2" t="s">
        <v>248</v>
      </c>
      <c r="H58" s="2">
        <f>COUNTIF(H1:H51, "*Couldn't*")</f>
        <v>2</v>
      </c>
    </row>
    <row r="59" spans="1:11" x14ac:dyDescent="0.2">
      <c r="G59" s="2" t="s">
        <v>249</v>
      </c>
      <c r="H59" s="2">
        <f>COUNTIF(H1:H51, "No access")</f>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2017-07-09T18:56:04Z</dcterms:created>
  <dcterms:modified xsi:type="dcterms:W3CDTF">2017-07-09T20:11:27Z</dcterms:modified>
</cp:coreProperties>
</file>