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Sutton/Documents/PublicResourceFellowship/Audits/AmericanMeteoSocietyAudit/"/>
    </mc:Choice>
  </mc:AlternateContent>
  <bookViews>
    <workbookView xWindow="20" yWindow="1180" windowWidth="25580" windowHeight="13460" tabRatio="500"/>
  </bookViews>
  <sheets>
    <sheet name="Sheet1" sheetId="1" r:id="rId1"/>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59" i="1" l="1"/>
  <c r="H58" i="1"/>
  <c r="H57" i="1"/>
  <c r="H56" i="1"/>
  <c r="H55" i="1"/>
  <c r="H54" i="1"/>
  <c r="J53" i="1"/>
  <c r="H53" i="1"/>
  <c r="J52" i="1"/>
  <c r="H52" i="1"/>
</calcChain>
</file>

<file path=xl/sharedStrings.xml><?xml version="1.0" encoding="utf-8"?>
<sst xmlns="http://schemas.openxmlformats.org/spreadsheetml/2006/main" count="510" uniqueCount="360">
  <si>
    <t>Journal/ Conference</t>
  </si>
  <si>
    <t>Pub Date</t>
  </si>
  <si>
    <t>Title</t>
  </si>
  <si>
    <t>Author(s)</t>
  </si>
  <si>
    <t>Author Affiliation</t>
  </si>
  <si>
    <t>Copyright Assertion</t>
  </si>
  <si>
    <t>DOI</t>
  </si>
  <si>
    <t>Author categories</t>
  </si>
  <si>
    <t>Textual Evidence</t>
  </si>
  <si>
    <t>Work of Gov't Disclaimer</t>
  </si>
  <si>
    <t>Other Disclaimers</t>
  </si>
  <si>
    <t>Preparers Comments</t>
  </si>
  <si>
    <t>10.1175/2011BAMS3023.1</t>
  </si>
  <si>
    <t>Bulletin of the American Meteorological Society; Boston92.8 (Aug 2011): 997-1007.</t>
  </si>
  <si>
    <t>An Ocean Observing and Prediction Experiment in Prince William Sound, Alaska</t>
  </si>
  <si>
    <t>1) G. Carl Schoch;
2) Yi Chao;
3) Francois Colas and John Farrara;
4) Molly McCammon;
5) Peter Olsson;
6) Gaurav Singhal</t>
  </si>
  <si>
    <t>1) Alaska Ocean Observing System, and Coastwise Services, Anchorage, Alaska;
2) Jet Propulsion Laboratory and California Institute of Technology, Pasadena, California, and University of California, Los Angeles, Los Angeles, California;
3) University of California, Los Angeles, Los Angeles, California;
4) Alaska Ocean Observing System, Anchorage, Alaska;
5) Alaska Experimental Forecast Facility, University of Alaska, Anchorage, Anchorage, Alaska;
6) Texas A&amp;M University, College Station, Texas</t>
  </si>
  <si>
    <t>2) Jet Propulsion Laboratory and California Institute of Technology, Pasadena, California, and University of California, Los Angeles, Los Angeles, California;</t>
  </si>
  <si>
    <t>Contractor</t>
  </si>
  <si>
    <t>©2011 American Meteorological Society</t>
  </si>
  <si>
    <t>No</t>
  </si>
  <si>
    <t>Funding was provided by the Alaska Ocean Observing System and the Prince William Sound Oil Spill Recovery Institute. Additional funding was provided by the National Aeronautics and Space Administration (NASA) Earth Science. We are especially grateful for the support from NASA Public Health program managers John Haynes and Sue Estes. Support was also provided by the Prince William Sound Science Center and the Prince William Sound Regional Citizens' Advisory Council. The research for Y. Chao was carried out, in part, at the Jet Propulsion Laboratory, California Institute of Technology, under contract with NASA. The demonstration project and field experiment investigators include A. Allen, C. Bèlanger, M. Burdette, R. Campbell, F. Chai, J. Ewald, M. Halverson, E. Howlett, M. Johnson, P. Li, Z. Li, R. McClure, M. Moline, J. C. McWilliams, C. Ohlmann, S. Okkonen, V. Panchang, S. Pegau, and T. Weingartner. We thank the three anonymous reviewers for suggestions that greatly improved an earlier version of this manuscript.</t>
  </si>
  <si>
    <t>10.1175/JHM-D-13-083.1</t>
  </si>
  <si>
    <t>Journal of Hydrometeorology15.4 (August 2014): 1384-1403.</t>
  </si>
  <si>
    <t>How Does the Choice of Distributed Meteorological Data Affect Hydrologic Model Calibration and Streamflow Simulations?</t>
  </si>
  <si>
    <t>1) Marketa M. Elsner, Subhrendu Gangopadhyay, Tom Pruitt, and Levi D. Brekke;
2) Naoki Mizukami and Martyn P. Clark</t>
  </si>
  <si>
    <t>1) Technical Service Center, U.S. Bureau of Reclamation, Denver, Colorado;
2) Research Applications Laboratory, NCAR, Boulder, Colorado</t>
  </si>
  <si>
    <t>Employee</t>
  </si>
  <si>
    <t>Open Access content.
© 2014 American Meteorological Society</t>
  </si>
  <si>
    <t>The authors thank Dr. Alan Hamlet (Assistant Professor at University of Notre Dame) and Dr. Andrew Wood (Research Scientist, NCAR Research Applications Laboratory) for their insights into the development of the meteorological forcing datasets, as well as collaborators at the National Center for Atmospheric Research (Ethan Gutmann and Pablo Mendoza) for their constructive comments in the later stages of this study. The authors would also like to thank two anonymous reviewers for their valuable comments. Finally, the authors would like to acknowledge the Bureau of Reclamation Research and Development Office for financially supporting this study.</t>
  </si>
  <si>
    <t>10.1175/1520-0469(1989)046&lt;0303:ACOGWA&gt;2.0.CO;2</t>
  </si>
  <si>
    <t>Journal of the Atmospheric Sciences, Feb 1989</t>
  </si>
  <si>
    <t>A Climatology of Gravity Waves and Other Coherent Disturbances at the Boulder Atmospheric Observatory during March–April 1984</t>
  </si>
  <si>
    <t>1) F. Einaudi;
2) A. J. Bedard Jr.;
3) J. J. Finnigan</t>
  </si>
  <si>
    <t>1) Laboratory for Atmospheres, NASA/Goddard Space Flight Center, Greenbelt, Maryland;
2) Wave Propagation Laboratory, National Oceanic and Atmospheric Administration, Boulder, Colorado;
3) CSIRO, Division of Environmental Mechanics, Canberra City, Australia</t>
  </si>
  <si>
    <t>1) Laboratory for Atmospheres, NASA/Goddard Space Flight Center, Greenbelt, Maryland;
2) Wave Propagation Laboratory, National Oceanic and Atmospheric Administration, Boulder, Colorado;</t>
  </si>
  <si>
    <t>N/A</t>
  </si>
  <si>
    <t>10.1175/1520-0442(1997)010&lt;3157:IOSVOS&gt;2.0.CO;2</t>
  </si>
  <si>
    <t>Journal of Climate
December 1997, Vol. 10, No. 12</t>
  </si>
  <si>
    <t>Influence of Subgrid Variability on Surface Hydrology</t>
  </si>
  <si>
    <t>1) S. J. Ghan, J. C. Liljegren, W. J. Shaw, J. H. Hubbe, and J. C. Doran</t>
  </si>
  <si>
    <t>1) Pacific Northwest National Laboratory, Richland, Washington</t>
  </si>
  <si>
    <t>National Lab</t>
  </si>
  <si>
    <t>This research was supported by the Environmental Sciences Division of the U.S. Department of Energy (DOE) as part of the Atmospheric Radiation Measurement Program, which is part of the DOE Biological and Environmental Research Program. Pacific Northwest National Laboratory is operated for the DOE by Battelle Memorial Institute under Contract DE-AC06-76RLO 1830.</t>
  </si>
  <si>
    <t>10.1175/1520-0485(1988)018&lt;0934:R&gt;2.0.CO;2</t>
  </si>
  <si>
    <t>Journal of Physical Oceanography
June 1988, Vol. 18, No. 6</t>
  </si>
  <si>
    <t>Reply</t>
  </si>
  <si>
    <t>1) Edward R. Levine and D. N. Connors;
2) Peter C. Cornillon and H. Thomas Rossby</t>
  </si>
  <si>
    <t>1) Naval Underwater Systems Center, Newport, R.I.;
2) Graduate School of Oceanography, University of Rhode Island, Kingston, R.I.</t>
  </si>
  <si>
    <t>1) Naval Underwater Systems Center, Newport, R.I.;</t>
  </si>
  <si>
    <t>10.1175/1520-0493(2001)129&lt;0896:TROSFI&gt;2.0.CO;2</t>
  </si>
  <si>
    <t>Monthly Weather Review
April 2001, Vol. 129, No. 4</t>
  </si>
  <si>
    <t>The Role of Surface Friction in Tropical Intraseasonal Oscillation</t>
  </si>
  <si>
    <t>1) Winston C. Chao;
2) Baode Chen</t>
  </si>
  <si>
    <t>1) NASA Goddard Space Flight Center, Greenbelt, Maryland;</t>
  </si>
  <si>
    <t>1) NASA Goddard Space Flight Center, Greenbelt, Maryland;
2) Universities Space Research Association, Seabrook, Maryland</t>
  </si>
  <si>
    <t>The late Yoshio Hayashi of GFDL and an anonymous reviewer provided useful suggestions. This work was supported by the NASA Earth Science Division with funds managed by Kenneth Bergman.</t>
  </si>
  <si>
    <t>10.1175/1520-0477(1992)073&lt;0425:AEOFDD&gt;2.0.CO;2</t>
  </si>
  <si>
    <t>Bulletin of the American Meteorological Society
April 1992, Vol. 73, No. 4</t>
  </si>
  <si>
    <t>An Examination of Four-Dimensional Data-Assimilation Techniques for Numerical Weather Prediction</t>
  </si>
  <si>
    <t>1) Dewey E. Harms and Sethu Raman;
2) Rangarao V. Madala</t>
  </si>
  <si>
    <t>1) Department of Marine, Earth and Atmospheric Sciences, North Carolina State University, Raleigh, NC 27695-8208.;
2) Naval Research Laboratory, Washington, D.C. 20375.</t>
  </si>
  <si>
    <t>2) Naval Research Laboratory, Washington, D.C. 20375.</t>
  </si>
  <si>
    <t>The authors extend their appreciation to the Naval Research Laboratory and the U.S. Air Force for supporting this work.</t>
  </si>
  <si>
    <t>10.1175/1520-0485(1981)011&lt;1383:AAOSCF&gt;2.0.CO;2</t>
  </si>
  <si>
    <t>Journal of Physical Oceanography
October 1981, Vol. 11, No. 10</t>
  </si>
  <si>
    <t>An Analysis of Subtidal Current Fluctuations in the Middle Atlantic Bight</t>
  </si>
  <si>
    <t>1) Hsien Wang Ou and Robert C. Beardsley;
2) Dennis Mayer;
3) William C. Boicourt;
4) Bradford Butman</t>
  </si>
  <si>
    <t>1) Woods Hole Oceanographic Institution, Woods Hole, MA 02543;
2) Atlantic Oceanographic and Meteorology Laboratories., NOAA, Miami, FL 33149;
3) Chesapeake Bay Institute, The Johns Hopkins University, Baltimore, MD 21218;
4) U.S. Geological Survey, Woods Hole, MA 02543</t>
  </si>
  <si>
    <t>2) Atlantic Oceanographic and Meteorology Laboratories., NOAA, Miami, FL 33149;
4) U.S. Geological Survey, Woods Hole, MA 02543</t>
  </si>
  <si>
    <t>10.1175/2008JPO3986.1</t>
  </si>
  <si>
    <t>Journal of Physical Oceanography
November 2008, Vol. 38, No. 11</t>
  </si>
  <si>
    <t>Observations and a Model of Undertow over the Inner Continental Shelf</t>
  </si>
  <si>
    <t>1) Steven J. Lentz and Melanie Fewings, Janet Fredericks;
2) Peter Howd;
3) Kent Hathaway</t>
  </si>
  <si>
    <t>1) Woods Hole Oceanographic Institution, Woods Hole, Massachusetts;
2) U.S. Geological Survey, St. Petersburg, Florida;
3) U.S. Army Corps of Engineers, CHL Field Research Facility, Kitty Hawk, North Carolina</t>
  </si>
  <si>
    <t>2) U.S. Geological Survey, St. Petersburg, Florida;
3) U.S. Army Corps of Engineers, CHL Field Research Facility, Kitty Hawk, North Carolina</t>
  </si>
  <si>
    <t>© 2008 American Meteorological Society</t>
  </si>
  <si>
    <t>This research was funded by the Ocean Sciences Division of the National Science Foundation under Grants OCE-0241292 and OCE-0548961. The long time series available from the Martha’s Vineyard Coastal Observatory were essential to this study. Operations at the MVCO are partially funded by the Woods Hole Oceanographic Institution and the Jewett/EDUC/Harrison Foundation. The deployment of the cross-shelf transect of ADPs during SandyDuck was funded by the USGS Center for Coastal Geology. The wind and some of the processed wave data used were acquired, processed, and archived by the staff at the Field Research Facility of the U.S. Army Engineer Waterways Experiment Station Coastal Engineering Research Center. Constructive suggestions from two anonymous reviewers are greatly appreciated</t>
  </si>
  <si>
    <t>10.1175/1520-0493(2001)129&lt;3683:CAFMET&gt;2.0.CO;2</t>
  </si>
  <si>
    <t>Monthly Weather Review
October 2000, Vol. 128, No. 10</t>
  </si>
  <si>
    <t>Coupled Atmospheric–Fire Modeling Employing the Method of Averages</t>
  </si>
  <si>
    <t>1) Jon Reisner, Shannon Wynne, Len Margolin, and Rodman Linn</t>
  </si>
  <si>
    <t>1) Los Alamos National Laboratory, Los Alamos, New Mexico</t>
  </si>
  <si>
    <t>The authors acknowledge helpful discussions with Piotr Smolarkiewicz, Dana Knoll, Vince Mousseau, Frank Harlow, Bill Skamarock, and Balu Nagida. One of the authors, Shannon Wynne, was supported in part by the National Science Foundation, Grant DMS-9704632. The project was initiated when Shannon Wynne was visiting the Institute for Geophysical and Planetary Physics at the Los Alamos National Laboratory. Los Alamos National Laboratory is operated by the University of California for the U.S. Department of Energy.</t>
  </si>
  <si>
    <t>10.1175/MWR-D-15-0164.1</t>
  </si>
  <si>
    <t>Monthly Weather Review
November 2015, Vol. 143, No. 11</t>
  </si>
  <si>
    <t>1) Patrick S. Skinner, Louis J. Wicker, Corey K. Potvin, David C. Dowell;
2) Christopher C. Weiss</t>
  </si>
  <si>
    <t>Forcing Mechanisms for an Internal Rear-Flank Downdraft Momentum Surge in the 18 May 2010 Dumas, Texas, Supercell</t>
  </si>
  <si>
    <t>1)NOAA/National Severe Storms Laboratory, Norman, Oklahoma;
2) Texas Tech University, Lubbock, Texas</t>
  </si>
  <si>
    <t>1)NOAA/National Severe Storms Laboratory, Norman, Oklahoma;</t>
  </si>
  <si>
    <t>We thank Drs. Josh Wurman, Karen Kosiba, and Michael Biggerstaff for collecting and making available the DOW and SMART-R data used in this study and NCAR/EOL, under sponsorship of the National Science Foundation, for hosting the data. Collaboration on the observational aspects of the Dumas case with Drs. Michael French, Howard Bluestein, Paul Markowski, and Yvette Richardson provided much of the motivation and direction for this research. Additionally, we are grateful for thorough reviews of the manuscript provided by Dr. James Marquis and two anonymous reviewers, as well as conversations with Bruce Lee, Cathy Finley, Anthony Reinhart, Alex Schenkman, Brian Ancell, John Schroeder, and Dan Dawson, which have been invaluable to the research. SOLO II and the Observational Processing and Wind Synthesis (OPAWS) software were used for editing and objectively analyzing radar data and MatLab was used for three-dimensional data visualization. The authors thank the developers of the freely provided Enthought python distribution and matplotlib, NumPy, and SciPy libraries, which were used to produce the majority of the analyses and figures herein. This study was supported by NSF Grants AGS-0800542 and AGS-0964088 to Texas Tech University and the first author received support from a National Research Council Research Associateship.</t>
  </si>
  <si>
    <t>10.1175/2007JAS2301.1</t>
  </si>
  <si>
    <t>Journal of the Atmospheric Sciences
February 2008, Vol. 65, No. 2</t>
  </si>
  <si>
    <t>A Study of Two-Dimensional Dry Convective Plume Modes with Variable Critical Level Height</t>
  </si>
  <si>
    <t>1) Michael T. Kiefer;
2) Yuh-Lang Lin;
3) Joseph J. Charney</t>
  </si>
  <si>
    <t>1) Department of Marine, Earth, and Atmospheric Sciences, North Carolina State University, Raleigh, North Carolina;
2) Cary, North Carolina;
3) Northern Research Station, USDA Forest Service, East Lansing, Michigan</t>
  </si>
  <si>
    <t>3) Northern Research Station, USDA Forest Service, East Lansing, Michigan</t>
  </si>
  <si>
    <t>This research was supported by the USDA Forest Service Research Joint Venture Agreement 02-JV-11231300-051. We wish to thank the three anonymous reviewers of this manuscript for their comments and suggestions.</t>
  </si>
  <si>
    <t>10.1175/2007JAMC1653.1</t>
  </si>
  <si>
    <t>Journal of Applied Meteorology and Climatology
April 2008, Vol. 47, No. 4</t>
  </si>
  <si>
    <t>The Operational Mesogamma-Scale Analysis and Forecast System of the U.S. Army Test and Evaluation Command. Part I: Overview of the Modeling System, the Forecast Products, and How the Products Are Used</t>
  </si>
  <si>
    <t>Yubao Liu*†, Thomas T. Warner*,+, James F. Bowers#, Laurie P. Carson*, Fei Chen*, Charles A. Clough@, Christopher A. Davis*, Craig H. Egeland&amp;, Scott F. Halvorson#, Terrence W. Huck Jr.**, Leo Lachapelle++, Robert E. Malone##, Daran L. Rife*, Rong-Shyang Sheu*, Scott P. Swerdlin*, and Dean S. Weingarten@@</t>
  </si>
  <si>
    <t xml:space="preserve">*National Center for Atmospheric Research, †Boulder, Colorado 
+Department of Atmospheric and Oceanic Sciences, University of Colorado, Boulder, Colorado 
#U.S. Army Dugway Proving Ground, Dugway, Utah 
@U.S. Army Aberdeen Proving Ground, Aberdeen, Maryland 
&amp;U.S. Army Cold Regions Test Center, Fort Greely, Alaska
**U.S. Army White Sands Missile Range, White Sands, New Mexico 
++U.S. Army Redstone Technical Test Center, Redstone Arsenal, Alabama 
##U.S. Army Electronics Proving Ground, Fort Huachuca, Arizona 
@@U.S. Army Yuma Proving Ground, Yuma, Arizona </t>
  </si>
  <si>
    <t xml:space="preserve">*National Center for Atmospheric Research, †Boulder, Colorado 
#U.S. Army Dugway Proving Ground, Dugway, Utah 
@U.S. Army Aberdeen Proving Ground, Aberdeen, Maryland 
&amp;U.S. Army Cold Regions Test Center, Fort Greely, Alaska
**U.S. Army White Sands Missile Range, White Sands, New Mexico 
++U.S. Army Redstone Technical Test Center, Redstone Arsenal, Alabama 
##U.S. Army Electronics Proving Ground, Fort Huachuca, Arizona 
@@U.S. Army Yuma Proving Ground, Yuma, Arizona </t>
  </si>
  <si>
    <t>The National Center for Atmospheric Research is sponsored by the National Science Foundation.
The development of this system was funded by the U.S. Army Test and Evaluation Command through an Interagency Agreement with the National Science Foundation. Jennifer Cram developed a prototype of the data assimilation cycling strategy, Cindy Halley-Gotway assisted with the preparation of the graphic art, Karen Arp computed the system reliability statistics, and Carol Park provided editorial assistance.</t>
  </si>
  <si>
    <t>10.1175/1520-0485(1979)009&lt;0858:HWITBC&gt;2.0.CO;2</t>
  </si>
  <si>
    <t>Journal of Physical Oceanography
July 1979, Vol. 9, No. 4</t>
  </si>
  <si>
    <t>High Waves in the Benguela Current</t>
  </si>
  <si>
    <t>1) Robert G. Quayle and Joe D. Elms</t>
  </si>
  <si>
    <t>1) NOAA/National Climatic Center, Asheville, NC 28801</t>
  </si>
  <si>
    <t>The authors express their thanks to  the U.S. Navy for support.</t>
  </si>
  <si>
    <t>10.1175/WAF-D-11-00014.1</t>
  </si>
  <si>
    <t>Weather and Forecasting
February 2012, Vol. 27, No. 1</t>
  </si>
  <si>
    <t>A Comprehensive Assessment of CFS Seasonal Forecasts over the Tropics*</t>
  </si>
  <si>
    <t>1) K. P. Sooraj and H. Annamalai;
2) Arun Kumar;
3) Hui Wang</t>
  </si>
  <si>
    <t>1) International Pacific Research Center, School of Ocean and Earth Science and Technology, University of Hawaii at Manoa, Honolulu, Hawaii;
2) NCEP/Climate Prediction Center, Washington, D.C.;
3) NCEP/Climate Prediction Center Washington, D.C., and Wyle Information Systems, McLean, Virginia</t>
  </si>
  <si>
    <t>2) NCEP/Climate Prediction Center, Washington, D.C.;</t>
  </si>
  <si>
    <t>The first author expresses his sincere gratitude to Jan Hafner, V. Prasanna, P. Pillai, J. Chowdary, H.J. Kim, and J.Y. Lee for various discussions during the course of this project. Comments from Drs. Chowdary and Pillai on the draft version of the manuscript are appreciated. Comments and critiques from the anonymous reviewers helped in improving the presentation of this manuscript. This study is supported by the NOAA Climate Test Bed (CTB) program and also partly funded by the institutional grants of the IPRC.</t>
  </si>
  <si>
    <t>10.1175/JAS-D-10-05018.1</t>
  </si>
  <si>
    <t>Journal of the Atmospheric Sciences
June 2011, Vol. 68, No. 6</t>
  </si>
  <si>
    <t>On Momentum Transport and Dissipative Heating during Hurricane Landfalls</t>
  </si>
  <si>
    <t>1) Jun A. Zhang;
2) Ping Zhu;
3) Forrest J. Masters;
4) Robert F. Rogers and Frank D. Marks</t>
  </si>
  <si>
    <t>1) Rosenstiel School of Marine and Atmospheric Science, University of Miami, and Hurricane Research Division, NOAA/AOML, Miami, Florida;
2) Department of Earth and Environment, Florida International University, Miami, Florida;
3) Department of Civil and Coastal Engineering, University of Florida, Gainesville, Florida;
4) Hurricane Research Division, NOAA/AOML, Miami, Florida</t>
  </si>
  <si>
    <t>4) Hurricane Research Division, NOAA/AOML, Miami, Florida</t>
  </si>
  <si>
    <t>This work was partially supported by the NOAA HFIP program. JZ also acknowledges the support from the National Research Council Research Associateship Award. PZ acknowledges the support from the National Science Foundation under Grant ATM-0847332. We thank Sim Aberson and Altug Aksoy for valuable comments on the early version of the manuscript. We thank the reviewers for their valuable comments, which improved the paper.</t>
  </si>
  <si>
    <t>10.1175/BAMS-D-11-00197.1</t>
  </si>
  <si>
    <t>Bulletin of the American Meteorological Society
November 2012, Vol. 93, No. 11</t>
  </si>
  <si>
    <t>NOAA's 1981–2010 U.S. Climate Normals: An Overview</t>
  </si>
  <si>
    <t>1) Anthony Arguez, Imke Durre, Scott Applequist, Russell S. Vose, Michael F. Squires, Richard R. Heim Jr. and Timothy W. Owen;
2) Xungang Yin;</t>
  </si>
  <si>
    <t>1) NOAA/National Climatic Data Center, Asheville, North Carolina;
2) STG, Inc., Asheville, North Carolina</t>
  </si>
  <si>
    <t>1) NOAA/National Climatic Data Center, Asheville, North Carolina;</t>
  </si>
  <si>
    <t>The authors kindly acknowledge C. Williams and M. Menne for providing the adjusted monthly temperature values used in the computation of all temperature-related normals, and J. Crouch and B. Korzeniewski for providing valuable feedback on an earlier version of this manuscript. We also commend T. Whitehurst and N. Guttman for pioneering work on prior installments of NOAA's Climate Normals. Most importantly, we thank the legion of individuals—many of them volunteers—who perform the diligent and often thankless job of recording weather observations every single day. There could be no climate normals without their dedication.</t>
  </si>
  <si>
    <t>10.1175/WAF973.1</t>
  </si>
  <si>
    <t>Weather and Forecasting
February 2007, Vol. 22, No. 1</t>
  </si>
  <si>
    <t>Evaluation of a Mesoscale Short-Range Ensemble Forecast System over the Northeast United States</t>
  </si>
  <si>
    <t>1) Matthew S. Jones and Brian A. Colle;
2) Jeffrey S. Tongue</t>
  </si>
  <si>
    <t>1) Institute for Terrestrial and Planetary Atmospheres, Stony Brook University, Stony Brook, New York;
2) NOAA/National Weather Service, Upton, New York</t>
  </si>
  <si>
    <t>2) NOAA/National Weather Service, Upton, New York</t>
  </si>
  <si>
    <t>This work represents a portion of the first author’s M.S. thesis. The research was supported by ONR (Grant N000014-00-1-0407) and UCAR–COMET (Grant S0238662). The authors thank Jun Du, David Novak, four anonymous reviewers, and the Joint-Chief Editor (Dr. D. Stensrud) for their helpful comments concerning this work. Collective insights from the COMET NWS partners improved the direction of this research. Use of the MM5 is provided by the Mesoscale Microscale Meteorology (MMM) division of NCAR, which is supported by the National Science Foundation.</t>
  </si>
  <si>
    <t>10.1175/1520-0469(1973)030&lt;0436:OTDOTE&gt;2.0.CO;2</t>
  </si>
  <si>
    <t>Journal of the Atmospheric Sciences
April 1973, Vol. 30, No. 3</t>
  </si>
  <si>
    <t>Chih-Pei Chang</t>
  </si>
  <si>
    <t xml:space="preserve"> On the Depth of the Equatorial Planetary Boundary Layer</t>
  </si>
  <si>
    <t>Dept. of Meteorology, Naval Postgraduate School, Monterey, Calif. 93940</t>
  </si>
  <si>
    <t>© 1973 American Meteorological Society</t>
  </si>
  <si>
    <t>© 2007 American Meteorological Society</t>
  </si>
  <si>
    <t>© 2011 American Meteorological Society</t>
  </si>
  <si>
    <t>© 2012 American Meteorological Society</t>
  </si>
  <si>
    <t>© 2015 American Meteorological Society</t>
  </si>
  <si>
    <t>© 2000 American Meteorological Society</t>
  </si>
  <si>
    <t>© 1981 American Meteorological Society</t>
  </si>
  <si>
    <t>© 1992 American Meteorological Society</t>
  </si>
  <si>
    <t>© 1988 American Meteorological Society</t>
  </si>
  <si>
    <t>© 1997 American Meteorological Society</t>
  </si>
  <si>
    <t>© 1989 American Meteorological Society</t>
  </si>
  <si>
    <t>10.1175/2010JCLI3375.1</t>
  </si>
  <si>
    <t>Journal of Climate
August 2010, Vol. 23, No. 15</t>
  </si>
  <si>
    <t>A Dynamical Index for the East Asian Winter Monsoon</t>
  </si>
  <si>
    <t>1) Yueqing Li;
2) Song Yang</t>
  </si>
  <si>
    <t>1) Institute of Plateau Meteorology, China Meteorological Administration, Chengdu, China;
2) NOAA/Climate Prediction Center, Camp Springs, Maryland</t>
  </si>
  <si>
    <t>2) NOAA/Climate Prediction Center, Camp Springs, Maryland</t>
  </si>
  <si>
    <t>© 2010 American Meteorological Society</t>
  </si>
  <si>
    <t>Yueqing Li thanks NOAA’s Climate Prediction Center for hosting his visit when this study was conducted. This research was jointly supported by program 2007DFB20210 from the Ministry of Science and Technology of China, grant 2008NG0009 from Sichuan Province of China, and the NOAA-CMA Bilateral Program.</t>
  </si>
  <si>
    <t>10.1175/1520-0442(2003)016&lt;4121:AGEOMP&gt;2.0.CO;2</t>
  </si>
  <si>
    <t>Journal of Climate
December 2003, Vol. 16, No. 24</t>
  </si>
  <si>
    <t>A Global-Scale Examination of Monsoon-Related Precipitation</t>
  </si>
  <si>
    <t>1) John E. Janowiak and Pingping Xie</t>
  </si>
  <si>
    <t>1) Climate Prediction Center, NOAA/NWS/NCEP, Camp Springs, Maryland</t>
  </si>
  <si>
    <t>The authors wish to thank Dr. Song Yang and Dr. Muthuvel Chelliah of the Climate Prediction Center for their advice and review of this paper, and to three anonymous reviewers, particularly Reviewer C. This work was partially supported by the NOAA Office of Global Programs.</t>
  </si>
  <si>
    <t>10.1175/2008BAMS2729.1</t>
  </si>
  <si>
    <t>Bulletin of the American Meteorological Society
April 2009, Vol. 90, No. 4</t>
  </si>
  <si>
    <t>Research Needs For Wind Resource Characterization</t>
  </si>
  <si>
    <t>1) William J. Shaw;
2) Julie K. Lundquist;
3) Scott J. Schreck</t>
  </si>
  <si>
    <t>1) Pacific Northwest National Laboratory, Richland, Washington;
2) Lawrence Livermore National Laboratory, Livermore, California;
3) National Renewable Energy Laboratory, Golden, Colorado</t>
  </si>
  <si>
    <t>©2009 American Meteorological Society</t>
  </si>
  <si>
    <t>10.1175/1520-0442(1997)010&lt;2277:QSOPRF&gt;2.0.CO;2</t>
  </si>
  <si>
    <t>Journal of Climate
September 1997, Vol. 10, No. 9</t>
  </si>
  <si>
    <t>Quantifying Southern Oscillation–Precipitation Relationships from an Atmospheric GCM</t>
  </si>
  <si>
    <t>1) Thomas M. Smith and Chester F. Ropelewski</t>
  </si>
  <si>
    <t>1) National Centers for Environmental Prediction, Climate Prediction Center, NWS/NOAA, Camp Springs, Maryland</t>
  </si>
  <si>
    <t>We thank M. Masutani for making the model output available; M. Halpert, A. Kumar, and R. Livezey for discussions; and J. Huang for programming help. This work was partially supported by the National Oceanic and Atmospheric Administration Office of Global Program’s Pan-American Climate Studies program.</t>
  </si>
  <si>
    <t>10.1175/2009MWR3236.1</t>
  </si>
  <si>
    <t>Monthly Weather Review
July 2010, Vol. 138, No. 7</t>
  </si>
  <si>
    <t>Numerical Simulations of Island-Scale Airflow over Maui and the Maui Vortex under Summer Trade Wind Conditions</t>
  </si>
  <si>
    <t>1) DaNa L. Carlis;
2) Yi-Leng Chen;
3) Vernon R. Morris</t>
  </si>
  <si>
    <t>1) Howard University Program in Atmospheric Sciences, Washington, D.C., and Honolulu Weather Forecast Office, National Weather Service, Honolulu, Hawaii;
2) Department of Meteorology, University of Hawaii at Manoa, Honolulu, Hawaii;
3)  Howard University Program in Atmospheric Sciences, Howard University, Washington, D.C</t>
  </si>
  <si>
    <t>1) Howard University Program in Atmospheric Sciences, Washington, D.C., and Honolulu Weather Forecast Office, National Weather Service, Honolulu, Hawaii;</t>
  </si>
  <si>
    <t>Unsure</t>
  </si>
  <si>
    <t>This work was funded by the NOAA Educational Partnership Program (EPP) Graduate Scientists Program (GSP), the National Weather Service Pacific Region, the USDA Forest Service under Agreement 05-JV-11272165-015, and COMET/UCAR under Grant S0975789. We thank Hiep Van Nguyen and David Hitzl for their assistance.</t>
  </si>
  <si>
    <t>10.1175/1520-0493(1974)102&lt;0830:TDODSO&gt;2.0.CO;2</t>
  </si>
  <si>
    <t>Monthly Weather Review
December 1974, Vol. 102, No. 12</t>
  </si>
  <si>
    <t>The Detection of Dust Storms Over Land and Water With Satellite Visible and Infrared Measurements</t>
  </si>
  <si>
    <t>1) William E. Shenk and Robert J. Curran</t>
  </si>
  <si>
    <t>1) Goddard Space Flight Center, Greenbelt, Md. 20771</t>
  </si>
  <si>
    <t>10.1175/1520-0493(1987)115&lt;1305:SCRTCA&gt;2.0.CO;2</t>
  </si>
  <si>
    <t>Monthly Weather Review
July 1987, Vol. 115, No. 7</t>
  </si>
  <si>
    <t>Some Considerations Relevant to Computing Average Hemispheric Temperature Anomalies</t>
  </si>
  <si>
    <t>S. L. Grotch</t>
  </si>
  <si>
    <t>Lawrence Livermore National Laboratory, University of California, Livermore, CA 94550</t>
  </si>
  <si>
    <t>© 1987 American Meteorological Society</t>
  </si>
  <si>
    <t>This work was performed under the auspices of the Carbon Dioxide Research Division, U.S. Department of Energy by the Lawrence Livermore National Laboratory under Contract W-7405-Eng-48.</t>
  </si>
  <si>
    <t>10.1175/1520-0493(1978)106&lt;0223:AOTTMB&gt;2.0.CO;2</t>
  </si>
  <si>
    <t>Monthly Weather Review
February 1978, Vol. 106, No. 2</t>
  </si>
  <si>
    <t xml:space="preserve"> Analysis of the Tropical Marine Boundary Layer during GATE Using Acoustic Sounder Data</t>
  </si>
  <si>
    <t>1) J. E. Gaynor and P. A. Mandics</t>
  </si>
  <si>
    <t>1) Wave Propagation Laboratory, Environmental Research Laboratories, NOAA, Boulder, Colo. 80302</t>
  </si>
  <si>
    <t>10.1175/1520-0493(2002)130&lt;0188:AMTICC&gt;2.0.CO;2</t>
  </si>
  <si>
    <t>Monthly Weather Review
January 2002, Vol. 130, No. 1</t>
  </si>
  <si>
    <t>A Method to Identify Convective Cells within Multicell Thunderstorms from Multiple Doppler Radar Data</t>
  </si>
  <si>
    <t>1) James R. Stalker;
2) Kevin R. Knupp</t>
  </si>
  <si>
    <t>1) Atmospheric and Climate Sciences Group, Los Alamos National Laboratory, Los Alamos, New Mexico;
2) Department of Atmospheric Science, Global Hydrology and Climate Center, University of Alabama in Huntsville, Huntsville, Alabama</t>
  </si>
  <si>
    <t>1) Atmospheric and Climate Sciences Group, Los Alamos National Laboratory, Los Alamos, New Mexico;</t>
  </si>
  <si>
    <t>©2002 American Meteorological Society</t>
  </si>
  <si>
    <t>This research was supported by the National Science Foundation under Grants ATM-9200667 and ATM-97-04547 and partly by NOAA sponsorship of the Southeast Consortium on Severe Thunderstorms and Tornadoes, via Contract 92-1230-03 from North Carolina State University. Dr. James Stalker acknowledges helpful discussions with many colleagues, especially Drs. James Bossert and Jon Reisner. We also thank the three anonymous reviewers whose valuable suggestions immensely improved the manuscript. This manuscript was produced using the resources at LANL within the Atmospheric and Climate Sciences Group of the Earth and Environmental Sciences Division. LANL is operated by the University of California for the Department of Energy.</t>
  </si>
  <si>
    <t>10.1175/WAF-D-15-0146.1</t>
  </si>
  <si>
    <t>Weather and Forecasting
February 2017, Vol. 32, No. 1</t>
  </si>
  <si>
    <t>No Access A Climatology of Operational Storm-Based Warnings: A Geospatial Analysis</t>
  </si>
  <si>
    <t>No Access</t>
  </si>
  <si>
    <t>10.1175/2009WAF2222245.1</t>
  </si>
  <si>
    <t>Weather and Forecasting
February 2010, Vol. 25, No. 1</t>
  </si>
  <si>
    <t>An Object-Oriented Multiscale Verification Scheme</t>
  </si>
  <si>
    <t>1) Steven A. Lack;
2) George L. Limpert;
3) Neil I. Fox</t>
  </si>
  <si>
    <t>1) Cooperative Institute for Research in Environmental Sciences, University of Colorado, and NOAA/Earth System Research Laboratory, Boulder, Colorado;
2) Department of Geosciences, University of Nebraska—Lincoln, Lincoln, Nebraska;
3) Department of Soil, Environmental, and Atmospheric Sciences, University of Missouri—Columbia, Columbia, Missouri</t>
  </si>
  <si>
    <t>1) Cooperative Institute for Research in Environmental Sciences, University of Colorado, and NOAA/Earth System Research Laboratory, Boulder, Colorado;</t>
  </si>
  <si>
    <t>This research was made possible by National Science Foundation Grant ATM-0434213. George Limpert was funded by the USDA–ARS. The authors thank Sean Madine for helpful comments.</t>
  </si>
  <si>
    <t>10.1175/1520-0477(1986)067&lt;0674:TMSWAI&gt;2.0.CO;2</t>
  </si>
  <si>
    <t>Bulletin of the American Meteorological Society
June 1986, Vol. 67, No. 6</t>
  </si>
  <si>
    <t>Transient Medium-Scale Wave Activity in the Summer Stratosphere</t>
  </si>
  <si>
    <t>1) T. Miles and W. L. Grose</t>
  </si>
  <si>
    <t>1) Atmospheric Sciences Division, NASA Langley Research Center, Hampton, VA 23665-5225</t>
  </si>
  <si>
    <t>10.1175/1520-0469(1995)052&lt;3069:LTCUDP&gt;2.0.CO;2</t>
  </si>
  <si>
    <t>Journal of the Atmospheric Sciences
September 1995, Vol. 52, No. 17</t>
  </si>
  <si>
    <t>Lagrangian Transport Calculations Using UARS Data. Part II: Ozone</t>
  </si>
  <si>
    <t>1) G. L. Manney, R. W. Zurek, L. Froidevaux, and J. W. Waters;
2) A. O'Neill;
3) R. Swinbank</t>
  </si>
  <si>
    <t>1) Jet Propulsion Laboratory/California Institute of Technology, Pasadena, California;
2) Centre for Global Atmospheric Modelling, Reading, United Kingdom;
3) Meteorological Office, Bracknell, United Kingdom</t>
  </si>
  <si>
    <t>1) Jet Propulsion Laboratory/California Institute of Technology, Pasadena, California;</t>
  </si>
  <si>
    <t>This research was sponsored by NASA's Upper Atmosphere Research Satellite Project and was performed at the Het Propulsion Laboratory/ California Institute of Technology under contract with NASA.</t>
  </si>
  <si>
    <t>10.1175/1520-0469(1975)032&lt;1107:CSAHRI&gt;2.0.CO;2</t>
  </si>
  <si>
    <t>Journal of the Atmospheric Sciences
June 1975, Vol. 32, No. 6</t>
  </si>
  <si>
    <t>Cloud Structure and Heating Rates in the Atmosphere of Venus</t>
  </si>
  <si>
    <t>A. A. Lacis</t>
  </si>
  <si>
    <t>Goddard Institute Space Studies, NASA, New York, N. Y. 10025</t>
  </si>
  <si>
    <t>10.1175/1520-0493(1975)103&lt;0170:WACON&gt;2.0.CO;2</t>
  </si>
  <si>
    <t>Monthly Weather Review
February 1975, Vol. 103, No. 2</t>
  </si>
  <si>
    <t>WEATHER AND CIRCULATION OF NOVEMBER 1974Biweekly Amplification of the Circulation Pattern</t>
  </si>
  <si>
    <t>Robert R. Dickson</t>
  </si>
  <si>
    <t>National Meteorological Center, National Weather Service, NOAA, Washington, D.C. 20233</t>
  </si>
  <si>
    <t>10.1175/1520-0469(1998)055&lt;2960:IOSSCT&gt;2.0.CO;2</t>
  </si>
  <si>
    <t>Journal of the Atmospheric Sciences
September 1998, Vol. 55, No. 18</t>
  </si>
  <si>
    <t>Influence of Subpixel-Scale Cloud-Top Structure on Reflectances from Overcast Stratiform Cloud Layers</t>
  </si>
  <si>
    <t>1) Norman G. Loeb;
2) Tamás Várnai;
3) David M. Winker</t>
  </si>
  <si>
    <t>1) College of Oceanic and Atmospheric Sciences, Oregon State University, Corvallis, Oregon;
2) Institute of Atmospheric Physics, The University of Arizona, Tucson, Arizona;
3) Atmospheric Sciences Division, NASA/Langley Research Center, Hampton, Virginia</t>
  </si>
  <si>
    <t>3) Atmospheric Sciences Division, NASA/Langley Research Center, Hampton, Virginia</t>
  </si>
  <si>
    <t>©1998 American Meteorological Society</t>
  </si>
  <si>
    <t>The authors would like to thank Drs. H. W. Barker, B. A. Wielicki, and L. Parker for kindly providing their Landsat cloud optical depth retrievals, and Professor J. A. Coakley Jr. for his insightful comments and suggestions. This research was supported by NASA Grant NAG 11263.</t>
  </si>
  <si>
    <t>10.1175/JPO-D-12-055.1</t>
  </si>
  <si>
    <t>Journal of Physical Oceanography
March 2013, Vol. 43, No. 3</t>
  </si>
  <si>
    <t>Sensitivity of the Ocean State to the Vertical Distribution of Internal-Tide-Driven Mixing</t>
  </si>
  <si>
    <t>1) Angelique Melet, Sonya Legg;
2) Robert Hallberg;
3) Kurt Polzin</t>
  </si>
  <si>
    <t>1) Geophysical Fluid Dynamics Laboratory, Princeton University, Princeton, New Jersey;
2) National Oceanic and Atmospheric Administration/Geophysical Fluid Dynamics Laboratory, Princeton, New Jersey;
3) Woods Hole Oceanographic Institution, Woods Hole, Massachusetts</t>
  </si>
  <si>
    <t>2) National Oceanic and Atmospheric Administration/Geophysical Fluid Dynamics Laboratory, Princeton, New Jersey;</t>
  </si>
  <si>
    <t>© 2013 American Meteorological Society</t>
  </si>
  <si>
    <t>The authors thank Stephen Griffies and Maxim Nikurashin for reviewing early versions of this manuscript, Bonnie Samuels for helping to set up the simulations, and the three anonymous reviewers for helpful comments leading to improvements in the manuscript. This work is a component of the Internal-Wave Driven Mixing Climate Process Team funded by the National Science Foundation Grant OCE-0968721 and the National Oceanic and Atmospheric Administration, U.S. Department of Commerce, Award NA08OAR4320752. The statements, findings, conclusions, and recommendations are those of the authors and do not necessarily reflect the views of the National Oceanic and Atmospheric Administration or the U.S. Department of Commerc</t>
  </si>
  <si>
    <t>10.1175/JHM-D-15-0159.1</t>
  </si>
  <si>
    <t>Journal of Hydrometeorology
June 2016, Vol. 17, No. 6</t>
  </si>
  <si>
    <t>No Access A Field Study of Pixel-Scale Variability of Raindrop Size Distribution in the Mid-Atlantic Region</t>
  </si>
  <si>
    <t>10.1175/1520-0469(1980)037&lt;2105:DITLSA&gt;2.0.CO;2</t>
  </si>
  <si>
    <t>Journal of the Atmospheric Sciences
September 1980, Vol. 37, No. 9</t>
  </si>
  <si>
    <t>Diffusion in the Lower Stratosphere as Determined from Lidar Measurements of Volcanic Aerosol Dispersion</t>
  </si>
  <si>
    <t>Ellis E. Remsperg</t>
  </si>
  <si>
    <t>Atmospheric Environmental Sciences Division, NASA Langley Research, Center, Hampton, VA 23665</t>
  </si>
  <si>
    <t>10.1175/1520-0469(1996)053&lt;1203:PFTAOS&gt;2.0.CO;2</t>
  </si>
  <si>
    <t>Journal of the Atmospheric Sciences
April 1996, Vol. 53, No. 8</t>
  </si>
  <si>
    <t>Parameterizations for the Absorption of Solar Radiation by Water Vapor and Ozone</t>
  </si>
  <si>
    <t>1) Ming-Dah Chou;
2) Kyu-Tae Lee</t>
  </si>
  <si>
    <t>1) Laboratory for Atmospheres, NASA/Goddard Space Flight Center, Greenbelt, Maryland;
2) Deparment of Atmospheric Science, Kangnung National University, Kangnung, South Korea</t>
  </si>
  <si>
    <t>1) Laboratory for Atmospheres, NASA/Goddard Space Flight Center, Greenbelt, Maryland;</t>
  </si>
  <si>
    <t>© 1996 American Meteorological Society</t>
  </si>
  <si>
    <t>This work was supported by the Global Atmospheric Modeling and Analysis Program, Office of Mission to Planet Earth, NASA Headquarters. The authors are grateful to Dr. Xun Zhu for hin invaluable review of the manuscript.</t>
  </si>
  <si>
    <t>10.1175/JAS-D-12-0149.1</t>
  </si>
  <si>
    <t>Journal of the Atmospheric Sciences
April 2013, Vol. 70, No. 4</t>
  </si>
  <si>
    <t>Lifting of Ambient Air by Density Currents in Sheared Environments</t>
  </si>
  <si>
    <t>1) Robert Davies-Jones;
2) Paul Markowski</t>
  </si>
  <si>
    <t>1) NOAA/National Severe Storms Laboratory, Norman, Oklahoma;
2) Department of Meteorology, The Pennsylvania State University, University Park, Pennsylvania</t>
  </si>
  <si>
    <t>1) NOAA/National Severe Storms Laboratory, Norman, Oklahoma;</t>
  </si>
  <si>
    <t>The investigation into the possibility of a strong surface vortex arising from the tilting of environmental vortex lines by a strong density current was motivated by a discussion involving the second author, Howie Bluestein, and Brian Fiedler. We are also grateful for discussions on this topic with Johannes Dahl, Matt Parker, Erik Rasmussen, Yvette Richardson, and Jerry Straka. Discussions with George Bryan and Rich Rotunno helped clarify parts of sections 4 and 5. Aid to the second author was provided in part by Awards AGS-0644533 and AGS-0801035 from the National Science Foundation (NSF). We thank George Bryan for his ongoing generous support of CM1, which was the model used for the simulation described in section 5. Figure 5 was created using the Grid Analysis and Display System (GrADS), developed by the Center for Ocean–Land–Atmosphere Studies. Finally, we thank Qin Xu and two anonymous reviews for their constructive reviews.</t>
  </si>
  <si>
    <t>10.1175/JAM2168.1</t>
  </si>
  <si>
    <t>Journal of Applied Meteorology
November 2004, Vol. 43, No. 11</t>
  </si>
  <si>
    <t>Comparison of Vertical Soundings and Sidewall Air Temperature Measurements in a Small Alpine Basin</t>
  </si>
  <si>
    <t>C. David Whiteman a, Stefan Eisenbach b, Bernhard Pospichal b, and Reinhold Steinacker b</t>
  </si>
  <si>
    <t xml:space="preserve">a Pacific Northwest National Laboratory, Richland, Washington 
b Institute for Meteorology and Geophysics, University of Vienna, Vienna, Austria </t>
  </si>
  <si>
    <t>a Pacific Northwest National Laboratory, Richland, Washington</t>
  </si>
  <si>
    <t>© 2004 American Meteorological Society</t>
  </si>
  <si>
    <t>We thank the other organizers and participants of the 2001–02 Gruenloch experiments, including Drs. M. Dorninger and M. Hantel at the University of Vienna, Drs. E. Mursch-Radlgruber and P. Weihs at the Agricultural University of Vienna, and Mag. K. Baumann and Mr. F. Traher at Austria's Central Institute for Meteorology and Geodynamics in Vienna. Mister A. Holzer provided synoptic weather information for the two experimental days. Students from the University of Vienna are, especially, thanked for their many contributions to the field program, which included setup and take-down of the instruments, operation of the tethersondes, and downloading of the HOBO data. Personnel at the Biological Station in Lunz, Austria, provided advice and encouragement. Mister P. Kupelwieser is thanked for providing access to the experimental area.
One of the authors (CDW) acknowledges research support from the U.S. Department of Energy (DOE) under the auspices of the Atmospheric Sciences Program of the Office of Biological and Environmental Research. His contributions were made at Pacific Northwest National Laboratory (PNNL), which is operated for the DOE by Battelle Memorial Institute. Two of the authors (SE and BP) thank DOE, PNNL, the University of Vienna, and the government of Lower Austria for fellowships served at PNNL in 2002 and 2003.</t>
  </si>
  <si>
    <t>10.1175/1520-0485(1981)011&lt;0627:LFVICN&gt;2.0.CO;2</t>
  </si>
  <si>
    <t>Journal of Physical Oceanography
May 1981, Vol. 11, No. 5</t>
  </si>
  <si>
    <t>Low-Frequency Variations in Currents near the Shelf Break: Northeast Gulf of Alaska</t>
  </si>
  <si>
    <t>1) Gary S. E. Lagerloef, Robin D. Muench, and James D. Schumacher</t>
  </si>
  <si>
    <t>1) Pacific Marine Environmental Laboratory, Environmental Research Laboratories, NOAA, Seattle, WA 98105</t>
  </si>
  <si>
    <t>10.1175/MWR3281.1</t>
  </si>
  <si>
    <t>Monthly Weather Review
February 2007, Vol. 135, No. 2</t>
  </si>
  <si>
    <t>Cycling the Representer Algorithm for Variational Data Assimilation with the Lorenz Attractor</t>
  </si>
  <si>
    <t>1) H. E. Ngodock, S. R. Smith, and G. A. Jacobs</t>
  </si>
  <si>
    <t>1) Naval Research Laboratory, Stennis Space Center, Mississippi</t>
  </si>
  <si>
    <t>This work was sponsored by the Naval Research Laboratory as part of the project “Slope to Shelf Energetics and Exchange Dynamics” (NRL/JA/7320-05-5286). The authors are thankful to two anonymous reviewers whose comments helped to improve the quality of this paper.</t>
  </si>
  <si>
    <t>10.1175/1520-0450(1978)017&lt;1466:AMFPSW&gt;2.0.CO;2</t>
  </si>
  <si>
    <t>Journal of Applied Meteorology
October 1978, Vol. 17, No. 10</t>
  </si>
  <si>
    <t>A Model for Predicting Synoptic Weather Types Based on Model Output Statistics</t>
  </si>
  <si>
    <t>Morris H. McCutchan</t>
  </si>
  <si>
    <t>Pacific Southwest Forest and Range Experiment Station, Forest Service, U.S. Department of Agriculture, Berkeley, CA 94701</t>
  </si>
  <si>
    <t>10.1175/MWR-D-13-00340.1</t>
  </si>
  <si>
    <t>Monthly Weather Review
October 2014, Vol. 142, No. 10</t>
  </si>
  <si>
    <t>Detecting Dependence in the Sensitive Parameter Space of a Model Using Statistical Inference and Large Forecast Ensembles</t>
  </si>
  <si>
    <t>1) J. G. McLay and M. Liu</t>
  </si>
  <si>
    <t>1) Naval Research Laboratory, Monterey, California</t>
  </si>
  <si>
    <t>The comments of two anonymous reviewers greatly improved this manuscript. This research was supported by the Chief of Naval Research (Program Element 0601153N) under the NRL BASE Program. The DoD High Performance Computing program at NAVO DSRC provided the computing resources.</t>
  </si>
  <si>
    <t>10.1175/WAF871.1</t>
  </si>
  <si>
    <t>Weather and Forecasting
August 2005, Vol. 20, No. 4</t>
  </si>
  <si>
    <t>Short-Range Ensemble Forecasts of Precipitation Type</t>
  </si>
  <si>
    <t>1) Matthew S. Wandishin, Steven L. Mullen;
2) Michael E. Baldwin*, John V. Cortinas Jr.</t>
  </si>
  <si>
    <t>1) Department of Atmospheric Physics, The University of Arizona, Tucson, Arizona;
2) Cooperative Institute for Mesoscale Meteorological Studies, University of Oklahoma, Norman, Oklahoma
* Additional affiliation: NOAA/OAR/National Severe Storms Laboratory, Norman, Oklahoma.</t>
  </si>
  <si>
    <t>2) Cooperative Institute for Mesoscale Meteorological Studies, University of Oklahoma, Norman, Oklahoma
* Additional affiliation: NOAA/OAR/National Severe Storms Laboratory, Norman, Oklahoma.</t>
  </si>
  <si>
    <t>© 2005 American Meteorological Society</t>
  </si>
  <si>
    <t>The lead author (MSW) is primarily supported by NSF Grant ATM-9908968, while the third author (SLM) is supported by NSF Grant ATM-9714397 and ONR Grant N00014-99-1-0181. This paper is also funded in part under cooperative agreements between the National Oceanic and Atmospheric Administration (NOAA) and the University Corporation for Atmospheric Research (UCAR), and NOAA and the University of Oklahoma (Grant NA17RJ1227). The views expressed herein are those of the authors and do not necessarily reflect the views of NOAA, its subagencies, or UCAR. The authors thank Harold Brooks for many discussions on forecast evaluation and the anonymous reviewers for their helpful comments.</t>
  </si>
  <si>
    <t>10.1175/1520-0450(1977)016&lt;1165:MCSTAA&gt;2.0.CO;2</t>
  </si>
  <si>
    <t>Journal of Applied Meteorology
November 1977, Vol. 16, No. 11</t>
  </si>
  <si>
    <t>Monte Carlo Significance Testing as Applied to Statistical Tropical Cyclone Prediction Models</t>
  </si>
  <si>
    <t>1) Charles J. Neumann, Miles B. Lawrence, and Eduardo L. Caso</t>
  </si>
  <si>
    <t>1) National Hurricane Center, NOAA, Miami, Fla. 33124</t>
  </si>
  <si>
    <t>10.1175/1520-0450(1983)022&lt;0744:FTOAAP&gt;2.0.CO;2</t>
  </si>
  <si>
    <t>Journal of Climate and Applied Meteorology
May 1983, Vol. 22, No. 5</t>
  </si>
  <si>
    <t>Feasibility Test of an Airborne Pulse-Doppler Meteorological Radar</t>
  </si>
  <si>
    <t>David P. Jorgensen a, Peter H. Hildebrand b, and Charles L. Frush b</t>
  </si>
  <si>
    <t xml:space="preserve">a NOAA/AOML/National Hurricane Research Laboratory, Coral Gables, FL 33146 
b National Center for Atmospheric Research, Boulder, CO 80307 </t>
  </si>
  <si>
    <t>© 1983 American Meteorological Society</t>
  </si>
  <si>
    <t>10.1175/JPO3130.1</t>
  </si>
  <si>
    <t>Journal of Physical Oceanography
October 2007, Vol. 37, No. 10</t>
  </si>
  <si>
    <t>Global Ocean Meridional Overturning</t>
  </si>
  <si>
    <t>1) Rick Lumpkin;
2) Kevin Speer</t>
  </si>
  <si>
    <t>1) Physical Oceanography Division, NOAA/Atlantic Oceanographic and Meteorological Laboratory, Miami, Florida;
2) Department of Oceanography, The Florida State University, Tallahassee, Florida</t>
  </si>
  <si>
    <t>1) Physical Oceanography Division, NOAA/Atlantic Oceanographic and Meteorological Laboratory, Miami, Florida;</t>
  </si>
  <si>
    <t>We thank Nicolas Wienders for current-meter analysis of the Weddell Sea section, Alex Orsi for help with the circumpolar S4 section, and Lisa Beal for advice on the Indian Ocean 32°S section. Comments on our original manuscript by Eric Kunze, Molly Baringer, and two anonymous reviewers were extremely valuable. Eberhard Fahrbach provided generous access to current-meter data from the Weddell Sea. This work was funded by NSF Grants OCE0117618 and OCE0336697; additional support for R. Lumpkin was provided by NOAA’s Office of Climate Observations and the Atlantic Oceanographic and Meteorological Laboratory. NCEP reanalysis data were provided by the NOAA/CIRES Climate Diagnostics Center (additional information is available online at http://www.cdc. noaa.gov/). The findings and conclusions in this report are those of the authors and do not necessarily represent the views of the funding agencies</t>
  </si>
  <si>
    <t>10.1175/1520-0477(2001)082&lt;0567:RIDOSP&gt;2.3.CO;2</t>
  </si>
  <si>
    <t>Bulletin of the American Meteorological Society
April 2001, Vol. 82, No. 4</t>
  </si>
  <si>
    <t>Real–Time Internet Distribution of Satellite Products for Tropical Cyclone Reconnaissance</t>
  </si>
  <si>
    <t>1) Jeffrey D. Hawkins, Thomas F. Lee, Joseph Turk, Kim Richardson and Charles Sampson;
2) John Kent;</t>
  </si>
  <si>
    <t>1) Marine Meteorology Division, Naval Research Laboratory, Monterey, California;
2) Science Applications International Corporation, Monterey, California;</t>
  </si>
  <si>
    <t>1) Marine Meteorology Division, Naval Research Laboratory, Monterey, California;</t>
  </si>
  <si>
    <t>©2001 American Meteorological Society</t>
  </si>
  <si>
    <t>Special thanks are given to the personnel of the National Hurricane Center, the Joint Typhoon Warning Center, the Naval Atlantic Meteorology and Oceanography Center in Norfolk, and the Naval Pacific Meteorology and Oceanography Center at Pearl Harbor for sending the warning and invest messages that make the Web page work in such an automated mode. We appreciate the thoughtful comments and suggestions of the reviewers and gratefully acknowledge the support of our research sponsors, the Office of Naval Research, Program Element PE-060243N, and the Space and Naval Warfare Systems Command, PMW-155 (PE-0603207N).</t>
  </si>
  <si>
    <t>Number of Federal Employee Authors:</t>
  </si>
  <si>
    <t>Number of total works with works of govt disclaimers:</t>
  </si>
  <si>
    <t>Number of National Lab Authors:</t>
  </si>
  <si>
    <t>Number of works with works of govt disclaimers from national labs:</t>
  </si>
  <si>
    <t>Number of Contractor (Non Natl Lab) Authors:</t>
  </si>
  <si>
    <t>Number of False Positives that have had searches rerun:</t>
  </si>
  <si>
    <t>Number of False Positives that have not had searches rerun:</t>
  </si>
  <si>
    <t>Number of works with unclear authorship:</t>
  </si>
  <si>
    <t>Number of works that could not be located:</t>
  </si>
  <si>
    <t>Number of works that UNC does not provide access to:</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</si>
</sst>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2"/>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7">
    <xf numFmtId="0" fontId="0" fillId="0" borderId="0" xfId="0"/>
    <xf numFmtId="0" fontId="0" fillId="0" borderId="0" xfId="0" applyFont="1" applyAlignment="1">
      <alignment wrapText="1"/>
    </xf>
    <xf numFmtId="0" fontId="0" fillId="0" borderId="0" xfId="0" applyAlignment="1">
      <alignment wrapText="1"/>
    </xf>
    <xf numFmtId="17" fontId="0" fillId="0" borderId="0" xfId="0" applyNumberFormat="1" applyAlignment="1">
      <alignment wrapText="1"/>
    </xf>
    <xf numFmtId="0" fontId="0" fillId="0" borderId="0" xfId="0" applyAlignment="1">
      <alignment horizontal="left" wrapText="1"/>
    </xf>
    <xf numFmtId="0" fontId="0" fillId="2" borderId="0" xfId="0" applyFill="1" applyAlignment="1">
      <alignment wrapText="1"/>
    </xf>
    <xf numFmtId="17" fontId="0" fillId="2" borderId="0" xfId="0" applyNumberFormat="1" applyFill="1" applyAlignment="1">
      <alignment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tabSelected="1" topLeftCell="F50" workbookViewId="0">
      <selection activeCell="I66" sqref="I66"/>
    </sheetView>
  </sheetViews>
  <sheetFormatPr baseColWidth="10" defaultRowHeight="16" x14ac:dyDescent="0.2"/>
  <cols>
    <col min="1" max="1" width="42.5" style="2" customWidth="1"/>
    <col min="2" max="2" width="10.83203125" style="2"/>
    <col min="3" max="3" width="57.83203125" style="2" customWidth="1"/>
    <col min="4" max="4" width="62.5" style="2" customWidth="1"/>
    <col min="5" max="5" width="98.5" style="2" customWidth="1"/>
    <col min="6" max="6" width="39.6640625" style="2" customWidth="1"/>
    <col min="7" max="7" width="51.33203125" style="2" customWidth="1"/>
    <col min="8" max="8" width="22.5" style="2" customWidth="1"/>
    <col min="9" max="9" width="97.1640625" style="2" customWidth="1"/>
    <col min="10" max="10" width="10.83203125" style="2"/>
    <col min="11" max="11" width="98.33203125" style="2" customWidth="1"/>
    <col min="12" max="16384" width="10.83203125" style="2"/>
  </cols>
  <sheetData>
    <row r="1" spans="1:12" s="1" customFormat="1" ht="48" x14ac:dyDescent="0.2">
      <c r="A1" s="1" t="s">
        <v>0</v>
      </c>
      <c r="B1" s="1" t="s">
        <v>1</v>
      </c>
      <c r="C1" s="1" t="s">
        <v>2</v>
      </c>
      <c r="D1" s="1" t="s">
        <v>3</v>
      </c>
      <c r="E1" s="1" t="s">
        <v>4</v>
      </c>
      <c r="F1" s="1" t="s">
        <v>5</v>
      </c>
      <c r="G1" s="1" t="s">
        <v>6</v>
      </c>
      <c r="H1" s="1" t="s">
        <v>7</v>
      </c>
      <c r="I1" s="1" t="s">
        <v>8</v>
      </c>
      <c r="J1" s="1" t="s">
        <v>9</v>
      </c>
      <c r="K1" s="1" t="s">
        <v>10</v>
      </c>
      <c r="L1" s="1" t="s">
        <v>11</v>
      </c>
    </row>
    <row r="2" spans="1:12" ht="144" x14ac:dyDescent="0.2">
      <c r="A2" s="2" t="s">
        <v>13</v>
      </c>
      <c r="B2" s="3">
        <v>40756</v>
      </c>
      <c r="C2" s="2" t="s">
        <v>14</v>
      </c>
      <c r="D2" s="2" t="s">
        <v>15</v>
      </c>
      <c r="E2" s="2" t="s">
        <v>16</v>
      </c>
      <c r="F2" s="2" t="s">
        <v>19</v>
      </c>
      <c r="G2" s="2" t="s">
        <v>12</v>
      </c>
      <c r="H2" s="2" t="s">
        <v>18</v>
      </c>
      <c r="I2" s="2" t="s">
        <v>17</v>
      </c>
      <c r="J2" s="2" t="s">
        <v>20</v>
      </c>
      <c r="K2" s="2" t="s">
        <v>21</v>
      </c>
    </row>
    <row r="3" spans="1:12" ht="96" x14ac:dyDescent="0.2">
      <c r="A3" s="2" t="s">
        <v>23</v>
      </c>
      <c r="B3" s="3">
        <v>41852</v>
      </c>
      <c r="C3" s="2" t="s">
        <v>24</v>
      </c>
      <c r="D3" s="2" t="s">
        <v>25</v>
      </c>
      <c r="E3" s="2" t="s">
        <v>26</v>
      </c>
      <c r="F3" s="2" t="s">
        <v>28</v>
      </c>
      <c r="G3" s="2" t="s">
        <v>22</v>
      </c>
      <c r="H3" s="2" t="s">
        <v>27</v>
      </c>
      <c r="I3" s="2" t="s">
        <v>26</v>
      </c>
      <c r="J3" s="2" t="s">
        <v>20</v>
      </c>
      <c r="K3" s="2" t="s">
        <v>29</v>
      </c>
    </row>
    <row r="4" spans="1:12" ht="48" x14ac:dyDescent="0.2">
      <c r="A4" s="2" t="s">
        <v>31</v>
      </c>
      <c r="B4" s="3">
        <v>32540</v>
      </c>
      <c r="C4" s="2" t="s">
        <v>32</v>
      </c>
      <c r="D4" s="2" t="s">
        <v>33</v>
      </c>
      <c r="E4" s="2" t="s">
        <v>34</v>
      </c>
      <c r="F4" s="2" t="s">
        <v>154</v>
      </c>
      <c r="G4" s="2" t="s">
        <v>30</v>
      </c>
      <c r="H4" s="2" t="s">
        <v>27</v>
      </c>
      <c r="I4" s="2" t="s">
        <v>35</v>
      </c>
      <c r="J4" s="2" t="s">
        <v>20</v>
      </c>
      <c r="K4" s="2" t="s">
        <v>36</v>
      </c>
    </row>
    <row r="5" spans="1:12" ht="64" x14ac:dyDescent="0.2">
      <c r="A5" s="2" t="s">
        <v>38</v>
      </c>
      <c r="B5" s="3">
        <v>35765</v>
      </c>
      <c r="C5" s="2" t="s">
        <v>39</v>
      </c>
      <c r="D5" s="2" t="s">
        <v>40</v>
      </c>
      <c r="E5" s="2" t="s">
        <v>41</v>
      </c>
      <c r="F5" s="2" t="s">
        <v>153</v>
      </c>
      <c r="G5" s="2" t="s">
        <v>37</v>
      </c>
      <c r="H5" s="2" t="s">
        <v>42</v>
      </c>
      <c r="I5" s="2" t="s">
        <v>41</v>
      </c>
      <c r="J5" s="2" t="s">
        <v>20</v>
      </c>
      <c r="K5" s="2" t="s">
        <v>43</v>
      </c>
    </row>
    <row r="6" spans="1:12" ht="32" x14ac:dyDescent="0.2">
      <c r="A6" s="2" t="s">
        <v>45</v>
      </c>
      <c r="B6" s="3">
        <v>32295</v>
      </c>
      <c r="C6" s="2" t="s">
        <v>46</v>
      </c>
      <c r="D6" s="2" t="s">
        <v>47</v>
      </c>
      <c r="E6" s="2" t="s">
        <v>48</v>
      </c>
      <c r="F6" s="2" t="s">
        <v>152</v>
      </c>
      <c r="G6" s="2" t="s">
        <v>44</v>
      </c>
      <c r="H6" s="2" t="s">
        <v>27</v>
      </c>
      <c r="I6" s="2" t="s">
        <v>49</v>
      </c>
      <c r="J6" s="2" t="s">
        <v>20</v>
      </c>
      <c r="K6" s="2" t="s">
        <v>36</v>
      </c>
    </row>
    <row r="7" spans="1:12" ht="32" x14ac:dyDescent="0.2">
      <c r="A7" s="2" t="s">
        <v>51</v>
      </c>
      <c r="B7" s="3">
        <v>36982</v>
      </c>
      <c r="C7" s="2" t="s">
        <v>52</v>
      </c>
      <c r="D7" s="2" t="s">
        <v>53</v>
      </c>
      <c r="E7" s="2" t="s">
        <v>55</v>
      </c>
      <c r="F7" s="2" t="s">
        <v>36</v>
      </c>
      <c r="G7" s="2" t="s">
        <v>50</v>
      </c>
      <c r="H7" s="2" t="s">
        <v>27</v>
      </c>
      <c r="I7" s="2" t="s">
        <v>54</v>
      </c>
      <c r="J7" s="2" t="s">
        <v>20</v>
      </c>
      <c r="K7" s="2" t="s">
        <v>56</v>
      </c>
    </row>
    <row r="8" spans="1:12" ht="32" x14ac:dyDescent="0.2">
      <c r="A8" s="2" t="s">
        <v>58</v>
      </c>
      <c r="B8" s="3">
        <v>33695</v>
      </c>
      <c r="C8" s="2" t="s">
        <v>59</v>
      </c>
      <c r="D8" s="2" t="s">
        <v>60</v>
      </c>
      <c r="E8" s="2" t="s">
        <v>61</v>
      </c>
      <c r="F8" s="2" t="s">
        <v>151</v>
      </c>
      <c r="G8" s="2" t="s">
        <v>57</v>
      </c>
      <c r="H8" s="2" t="s">
        <v>27</v>
      </c>
      <c r="I8" s="2" t="s">
        <v>62</v>
      </c>
      <c r="J8" s="2" t="s">
        <v>20</v>
      </c>
      <c r="K8" s="2" t="s">
        <v>63</v>
      </c>
    </row>
    <row r="9" spans="1:12" ht="64" x14ac:dyDescent="0.2">
      <c r="A9" s="2" t="s">
        <v>65</v>
      </c>
      <c r="B9" s="3">
        <v>29860</v>
      </c>
      <c r="C9" s="2" t="s">
        <v>66</v>
      </c>
      <c r="D9" s="2" t="s">
        <v>67</v>
      </c>
      <c r="E9" s="2" t="s">
        <v>68</v>
      </c>
      <c r="F9" s="2" t="s">
        <v>150</v>
      </c>
      <c r="G9" s="2" t="s">
        <v>64</v>
      </c>
      <c r="H9" s="2" t="s">
        <v>27</v>
      </c>
      <c r="I9" s="2" t="s">
        <v>69</v>
      </c>
      <c r="J9" s="2" t="s">
        <v>20</v>
      </c>
      <c r="K9" s="2" t="s">
        <v>36</v>
      </c>
    </row>
    <row r="10" spans="1:12" ht="128" x14ac:dyDescent="0.2">
      <c r="A10" s="2" t="s">
        <v>71</v>
      </c>
      <c r="B10" s="3">
        <v>39753</v>
      </c>
      <c r="C10" s="2" t="s">
        <v>72</v>
      </c>
      <c r="D10" s="2" t="s">
        <v>73</v>
      </c>
      <c r="E10" s="2" t="s">
        <v>74</v>
      </c>
      <c r="F10" s="2" t="s">
        <v>76</v>
      </c>
      <c r="G10" s="2" t="s">
        <v>70</v>
      </c>
      <c r="H10" s="2" t="s">
        <v>27</v>
      </c>
      <c r="I10" s="2" t="s">
        <v>75</v>
      </c>
      <c r="J10" s="2" t="s">
        <v>20</v>
      </c>
      <c r="K10" s="2" t="s">
        <v>77</v>
      </c>
    </row>
    <row r="11" spans="1:12" ht="80" x14ac:dyDescent="0.2">
      <c r="A11" s="2" t="s">
        <v>79</v>
      </c>
      <c r="B11" s="3">
        <v>36800</v>
      </c>
      <c r="C11" s="2" t="s">
        <v>80</v>
      </c>
      <c r="D11" s="2" t="s">
        <v>81</v>
      </c>
      <c r="E11" s="2" t="s">
        <v>82</v>
      </c>
      <c r="F11" s="2" t="s">
        <v>149</v>
      </c>
      <c r="G11" s="2" t="s">
        <v>78</v>
      </c>
      <c r="H11" s="2" t="s">
        <v>42</v>
      </c>
      <c r="I11" s="2" t="s">
        <v>82</v>
      </c>
      <c r="J11" s="2" t="s">
        <v>20</v>
      </c>
      <c r="K11" s="2" t="s">
        <v>83</v>
      </c>
    </row>
    <row r="12" spans="1:12" ht="192" x14ac:dyDescent="0.2">
      <c r="A12" s="2" t="s">
        <v>85</v>
      </c>
      <c r="B12" s="3">
        <v>42309</v>
      </c>
      <c r="C12" s="2" t="s">
        <v>87</v>
      </c>
      <c r="D12" s="2" t="s">
        <v>86</v>
      </c>
      <c r="E12" s="2" t="s">
        <v>88</v>
      </c>
      <c r="F12" s="2" t="s">
        <v>148</v>
      </c>
      <c r="G12" s="2" t="s">
        <v>84</v>
      </c>
      <c r="H12" s="2" t="s">
        <v>27</v>
      </c>
      <c r="I12" s="2" t="s">
        <v>89</v>
      </c>
      <c r="J12" s="2" t="s">
        <v>20</v>
      </c>
      <c r="K12" s="2" t="s">
        <v>90</v>
      </c>
    </row>
    <row r="13" spans="1:12" ht="48" x14ac:dyDescent="0.2">
      <c r="A13" s="2" t="s">
        <v>92</v>
      </c>
      <c r="B13" s="3">
        <v>39479</v>
      </c>
      <c r="C13" s="2" t="s">
        <v>93</v>
      </c>
      <c r="D13" s="2" t="s">
        <v>94</v>
      </c>
      <c r="E13" s="2" t="s">
        <v>95</v>
      </c>
      <c r="F13" s="2" t="s">
        <v>76</v>
      </c>
      <c r="G13" s="2" t="s">
        <v>91</v>
      </c>
      <c r="H13" s="2" t="s">
        <v>27</v>
      </c>
      <c r="I13" s="2" t="s">
        <v>96</v>
      </c>
      <c r="J13" s="2" t="s">
        <v>20</v>
      </c>
      <c r="K13" s="2" t="s">
        <v>97</v>
      </c>
    </row>
    <row r="14" spans="1:12" ht="144" x14ac:dyDescent="0.2">
      <c r="A14" s="2" t="s">
        <v>99</v>
      </c>
      <c r="B14" s="3">
        <v>39539</v>
      </c>
      <c r="C14" s="2" t="s">
        <v>100</v>
      </c>
      <c r="D14" s="2" t="s">
        <v>101</v>
      </c>
      <c r="E14" s="2" t="s">
        <v>102</v>
      </c>
      <c r="F14" s="2" t="s">
        <v>76</v>
      </c>
      <c r="G14" s="2" t="s">
        <v>98</v>
      </c>
      <c r="H14" s="2" t="s">
        <v>27</v>
      </c>
      <c r="I14" s="2" t="s">
        <v>103</v>
      </c>
      <c r="J14" s="2" t="s">
        <v>20</v>
      </c>
      <c r="K14" s="2" t="s">
        <v>104</v>
      </c>
    </row>
    <row r="15" spans="1:12" ht="32" x14ac:dyDescent="0.2">
      <c r="A15" s="2" t="s">
        <v>106</v>
      </c>
      <c r="B15" s="3">
        <v>29037</v>
      </c>
      <c r="C15" s="2" t="s">
        <v>107</v>
      </c>
      <c r="D15" s="2" t="s">
        <v>108</v>
      </c>
      <c r="E15" s="2" t="s">
        <v>109</v>
      </c>
      <c r="F15" s="2" t="s">
        <v>36</v>
      </c>
      <c r="G15" s="4" t="s">
        <v>105</v>
      </c>
      <c r="H15" s="2" t="s">
        <v>27</v>
      </c>
      <c r="I15" s="2" t="s">
        <v>109</v>
      </c>
      <c r="J15" s="2" t="s">
        <v>20</v>
      </c>
      <c r="K15" s="2" t="s">
        <v>110</v>
      </c>
    </row>
    <row r="16" spans="1:12" ht="80" x14ac:dyDescent="0.2">
      <c r="A16" s="2" t="s">
        <v>112</v>
      </c>
      <c r="B16" s="3">
        <v>40940</v>
      </c>
      <c r="C16" s="2" t="s">
        <v>113</v>
      </c>
      <c r="D16" s="2" t="s">
        <v>114</v>
      </c>
      <c r="E16" s="2" t="s">
        <v>115</v>
      </c>
      <c r="F16" s="2" t="s">
        <v>147</v>
      </c>
      <c r="G16" s="2" t="s">
        <v>111</v>
      </c>
      <c r="H16" s="2" t="s">
        <v>27</v>
      </c>
      <c r="I16" s="2" t="s">
        <v>116</v>
      </c>
      <c r="J16" s="2" t="s">
        <v>20</v>
      </c>
      <c r="K16" s="2" t="s">
        <v>117</v>
      </c>
    </row>
    <row r="17" spans="1:11" ht="80" x14ac:dyDescent="0.2">
      <c r="A17" s="2" t="s">
        <v>119</v>
      </c>
      <c r="B17" s="3">
        <v>40695</v>
      </c>
      <c r="C17" s="2" t="s">
        <v>120</v>
      </c>
      <c r="D17" s="2" t="s">
        <v>121</v>
      </c>
      <c r="E17" s="2" t="s">
        <v>122</v>
      </c>
      <c r="F17" s="2" t="s">
        <v>146</v>
      </c>
      <c r="G17" s="2" t="s">
        <v>118</v>
      </c>
      <c r="H17" s="2" t="s">
        <v>27</v>
      </c>
      <c r="I17" s="2" t="s">
        <v>123</v>
      </c>
      <c r="J17" s="2" t="s">
        <v>20</v>
      </c>
      <c r="K17" s="2" t="s">
        <v>124</v>
      </c>
    </row>
    <row r="18" spans="1:11" ht="96" x14ac:dyDescent="0.2">
      <c r="A18" s="2" t="s">
        <v>126</v>
      </c>
      <c r="B18" s="3">
        <v>41214</v>
      </c>
      <c r="C18" s="2" t="s">
        <v>127</v>
      </c>
      <c r="D18" s="2" t="s">
        <v>128</v>
      </c>
      <c r="E18" s="2" t="s">
        <v>129</v>
      </c>
      <c r="F18" s="2" t="s">
        <v>36</v>
      </c>
      <c r="G18" s="2" t="s">
        <v>125</v>
      </c>
      <c r="H18" s="2" t="s">
        <v>27</v>
      </c>
      <c r="I18" s="2" t="s">
        <v>130</v>
      </c>
      <c r="J18" s="2" t="s">
        <v>20</v>
      </c>
      <c r="K18" s="2" t="s">
        <v>131</v>
      </c>
    </row>
    <row r="19" spans="1:11" ht="80" x14ac:dyDescent="0.2">
      <c r="A19" s="2" t="s">
        <v>133</v>
      </c>
      <c r="B19" s="3">
        <v>39114</v>
      </c>
      <c r="C19" s="2" t="s">
        <v>134</v>
      </c>
      <c r="D19" s="2" t="s">
        <v>135</v>
      </c>
      <c r="E19" s="2" t="s">
        <v>136</v>
      </c>
      <c r="F19" s="2" t="s">
        <v>145</v>
      </c>
      <c r="G19" s="2" t="s">
        <v>132</v>
      </c>
      <c r="H19" s="2" t="s">
        <v>27</v>
      </c>
      <c r="I19" s="2" t="s">
        <v>137</v>
      </c>
      <c r="J19" s="2" t="s">
        <v>20</v>
      </c>
      <c r="K19" s="2" t="s">
        <v>138</v>
      </c>
    </row>
    <row r="20" spans="1:11" ht="32" x14ac:dyDescent="0.2">
      <c r="A20" s="2" t="s">
        <v>140</v>
      </c>
      <c r="B20" s="3">
        <v>26755</v>
      </c>
      <c r="C20" s="2" t="s">
        <v>142</v>
      </c>
      <c r="D20" s="2" t="s">
        <v>141</v>
      </c>
      <c r="E20" s="2" t="s">
        <v>143</v>
      </c>
      <c r="F20" s="2" t="s">
        <v>144</v>
      </c>
      <c r="G20" s="2" t="s">
        <v>139</v>
      </c>
      <c r="H20" s="2" t="s">
        <v>27</v>
      </c>
      <c r="I20" s="2" t="s">
        <v>143</v>
      </c>
      <c r="J20" s="2" t="s">
        <v>20</v>
      </c>
      <c r="K20" s="2" t="s">
        <v>36</v>
      </c>
    </row>
    <row r="21" spans="1:11" ht="48" x14ac:dyDescent="0.2">
      <c r="A21" s="2" t="s">
        <v>156</v>
      </c>
      <c r="B21" s="3">
        <v>40391</v>
      </c>
      <c r="C21" s="2" t="s">
        <v>157</v>
      </c>
      <c r="D21" s="2" t="s">
        <v>158</v>
      </c>
      <c r="E21" s="2" t="s">
        <v>159</v>
      </c>
      <c r="F21" s="2" t="s">
        <v>161</v>
      </c>
      <c r="G21" s="2" t="s">
        <v>155</v>
      </c>
      <c r="H21" s="2" t="s">
        <v>27</v>
      </c>
      <c r="I21" s="2" t="s">
        <v>160</v>
      </c>
      <c r="J21" s="2" t="s">
        <v>20</v>
      </c>
      <c r="K21" s="2" t="s">
        <v>162</v>
      </c>
    </row>
    <row r="22" spans="1:11" ht="48" x14ac:dyDescent="0.2">
      <c r="A22" s="2" t="s">
        <v>164</v>
      </c>
      <c r="B22" s="3">
        <v>37956</v>
      </c>
      <c r="C22" s="2" t="s">
        <v>165</v>
      </c>
      <c r="D22" s="2" t="s">
        <v>166</v>
      </c>
      <c r="E22" s="2" t="s">
        <v>167</v>
      </c>
      <c r="F22" s="2" t="s">
        <v>36</v>
      </c>
      <c r="G22" s="2" t="s">
        <v>163</v>
      </c>
      <c r="H22" s="2" t="s">
        <v>27</v>
      </c>
      <c r="I22" s="2" t="s">
        <v>167</v>
      </c>
      <c r="J22" s="2" t="s">
        <v>20</v>
      </c>
      <c r="K22" s="2" t="s">
        <v>168</v>
      </c>
    </row>
    <row r="23" spans="1:11" ht="48" x14ac:dyDescent="0.2">
      <c r="A23" s="2" t="s">
        <v>170</v>
      </c>
      <c r="B23" s="3">
        <v>39904</v>
      </c>
      <c r="C23" s="2" t="s">
        <v>171</v>
      </c>
      <c r="D23" s="2" t="s">
        <v>172</v>
      </c>
      <c r="E23" s="2" t="s">
        <v>173</v>
      </c>
      <c r="F23" s="2" t="s">
        <v>174</v>
      </c>
      <c r="G23" s="2" t="s">
        <v>169</v>
      </c>
      <c r="H23" s="2" t="s">
        <v>42</v>
      </c>
      <c r="I23" s="2" t="s">
        <v>173</v>
      </c>
      <c r="J23" s="2" t="s">
        <v>20</v>
      </c>
      <c r="K23" s="2" t="s">
        <v>36</v>
      </c>
    </row>
    <row r="24" spans="1:11" ht="48" x14ac:dyDescent="0.2">
      <c r="A24" s="2" t="s">
        <v>176</v>
      </c>
      <c r="B24" s="3">
        <v>35674</v>
      </c>
      <c r="C24" s="2" t="s">
        <v>177</v>
      </c>
      <c r="D24" s="2" t="s">
        <v>178</v>
      </c>
      <c r="E24" s="2" t="s">
        <v>179</v>
      </c>
      <c r="F24" s="2" t="s">
        <v>36</v>
      </c>
      <c r="G24" s="2" t="s">
        <v>175</v>
      </c>
      <c r="H24" s="2" t="s">
        <v>27</v>
      </c>
      <c r="I24" s="2" t="s">
        <v>179</v>
      </c>
      <c r="J24" s="2" t="s">
        <v>20</v>
      </c>
      <c r="K24" s="2" t="s">
        <v>180</v>
      </c>
    </row>
    <row r="25" spans="1:11" ht="64" x14ac:dyDescent="0.2">
      <c r="A25" s="2" t="s">
        <v>182</v>
      </c>
      <c r="B25" s="3">
        <v>40360</v>
      </c>
      <c r="C25" s="2" t="s">
        <v>183</v>
      </c>
      <c r="D25" s="2" t="s">
        <v>184</v>
      </c>
      <c r="E25" s="2" t="s">
        <v>185</v>
      </c>
      <c r="F25" s="2" t="s">
        <v>161</v>
      </c>
      <c r="G25" s="2" t="s">
        <v>181</v>
      </c>
      <c r="H25" s="2" t="s">
        <v>187</v>
      </c>
      <c r="I25" s="2" t="s">
        <v>186</v>
      </c>
      <c r="J25" s="2" t="s">
        <v>20</v>
      </c>
      <c r="K25" s="2" t="s">
        <v>188</v>
      </c>
    </row>
    <row r="26" spans="1:11" ht="32" x14ac:dyDescent="0.2">
      <c r="A26" s="2" t="s">
        <v>190</v>
      </c>
      <c r="B26" s="3">
        <v>27364</v>
      </c>
      <c r="C26" s="2" t="s">
        <v>191</v>
      </c>
      <c r="D26" s="2" t="s">
        <v>192</v>
      </c>
      <c r="E26" s="2" t="s">
        <v>193</v>
      </c>
      <c r="F26" s="2" t="s">
        <v>36</v>
      </c>
      <c r="G26" s="2" t="s">
        <v>189</v>
      </c>
      <c r="H26" s="2" t="s">
        <v>27</v>
      </c>
      <c r="I26" s="2" t="s">
        <v>193</v>
      </c>
      <c r="J26" s="2" t="s">
        <v>20</v>
      </c>
      <c r="K26" s="2" t="s">
        <v>36</v>
      </c>
    </row>
    <row r="27" spans="1:11" ht="32" x14ac:dyDescent="0.2">
      <c r="A27" s="2" t="s">
        <v>195</v>
      </c>
      <c r="B27" s="3">
        <v>31959</v>
      </c>
      <c r="C27" s="2" t="s">
        <v>196</v>
      </c>
      <c r="D27" s="2" t="s">
        <v>197</v>
      </c>
      <c r="E27" s="2" t="s">
        <v>198</v>
      </c>
      <c r="F27" s="2" t="s">
        <v>199</v>
      </c>
      <c r="G27" s="2" t="s">
        <v>194</v>
      </c>
      <c r="H27" s="2" t="s">
        <v>42</v>
      </c>
      <c r="I27" s="2" t="s">
        <v>198</v>
      </c>
      <c r="J27" s="2" t="s">
        <v>20</v>
      </c>
      <c r="K27" s="2" t="s">
        <v>200</v>
      </c>
    </row>
    <row r="28" spans="1:11" ht="32" x14ac:dyDescent="0.2">
      <c r="A28" s="2" t="s">
        <v>202</v>
      </c>
      <c r="B28" s="3">
        <v>28522</v>
      </c>
      <c r="C28" s="2" t="s">
        <v>203</v>
      </c>
      <c r="D28" s="2" t="s">
        <v>204</v>
      </c>
      <c r="E28" s="2" t="s">
        <v>205</v>
      </c>
      <c r="F28" s="2" t="s">
        <v>36</v>
      </c>
      <c r="G28" s="2" t="s">
        <v>201</v>
      </c>
      <c r="H28" s="2" t="s">
        <v>27</v>
      </c>
      <c r="I28" s="2" t="s">
        <v>205</v>
      </c>
      <c r="J28" s="2" t="s">
        <v>20</v>
      </c>
      <c r="K28" s="2" t="s">
        <v>36</v>
      </c>
    </row>
    <row r="29" spans="1:11" ht="112" x14ac:dyDescent="0.2">
      <c r="A29" s="2" t="s">
        <v>207</v>
      </c>
      <c r="B29" s="3">
        <v>37257</v>
      </c>
      <c r="C29" s="2" t="s">
        <v>208</v>
      </c>
      <c r="D29" s="2" t="s">
        <v>209</v>
      </c>
      <c r="E29" s="2" t="s">
        <v>210</v>
      </c>
      <c r="F29" s="2" t="s">
        <v>212</v>
      </c>
      <c r="G29" s="2" t="s">
        <v>206</v>
      </c>
      <c r="H29" s="2" t="s">
        <v>42</v>
      </c>
      <c r="I29" s="2" t="s">
        <v>211</v>
      </c>
      <c r="J29" s="2" t="s">
        <v>20</v>
      </c>
      <c r="K29" s="2" t="s">
        <v>213</v>
      </c>
    </row>
    <row r="30" spans="1:11" s="5" customFormat="1" ht="32" x14ac:dyDescent="0.2">
      <c r="A30" s="5" t="s">
        <v>215</v>
      </c>
      <c r="B30" s="6">
        <v>42767</v>
      </c>
      <c r="C30" s="5" t="s">
        <v>216</v>
      </c>
      <c r="G30" s="5" t="s">
        <v>214</v>
      </c>
      <c r="H30" s="5" t="s">
        <v>217</v>
      </c>
    </row>
    <row r="31" spans="1:11" ht="64" x14ac:dyDescent="0.2">
      <c r="A31" s="2" t="s">
        <v>219</v>
      </c>
      <c r="B31" s="3">
        <v>40210</v>
      </c>
      <c r="C31" s="2" t="s">
        <v>220</v>
      </c>
      <c r="D31" s="2" t="s">
        <v>221</v>
      </c>
      <c r="E31" s="2" t="s">
        <v>222</v>
      </c>
      <c r="F31" s="2" t="s">
        <v>36</v>
      </c>
      <c r="G31" s="2" t="s">
        <v>218</v>
      </c>
      <c r="H31" s="2" t="s">
        <v>187</v>
      </c>
      <c r="I31" s="2" t="s">
        <v>223</v>
      </c>
      <c r="J31" s="2" t="s">
        <v>20</v>
      </c>
      <c r="K31" s="2" t="s">
        <v>224</v>
      </c>
    </row>
    <row r="32" spans="1:11" ht="32" x14ac:dyDescent="0.2">
      <c r="A32" s="2" t="s">
        <v>226</v>
      </c>
      <c r="B32" s="3">
        <v>31564</v>
      </c>
      <c r="C32" s="2" t="s">
        <v>227</v>
      </c>
      <c r="D32" s="2" t="s">
        <v>228</v>
      </c>
      <c r="E32" s="2" t="s">
        <v>229</v>
      </c>
      <c r="F32" s="2" t="s">
        <v>36</v>
      </c>
      <c r="G32" s="2" t="s">
        <v>225</v>
      </c>
      <c r="H32" s="2" t="s">
        <v>27</v>
      </c>
      <c r="I32" s="2" t="s">
        <v>229</v>
      </c>
      <c r="J32" s="2" t="s">
        <v>20</v>
      </c>
      <c r="K32" s="2" t="s">
        <v>36</v>
      </c>
    </row>
    <row r="33" spans="1:11" ht="48" x14ac:dyDescent="0.2">
      <c r="A33" s="2" t="s">
        <v>231</v>
      </c>
      <c r="B33" s="3">
        <v>34943</v>
      </c>
      <c r="C33" s="2" t="s">
        <v>232</v>
      </c>
      <c r="D33" s="2" t="s">
        <v>233</v>
      </c>
      <c r="E33" s="2" t="s">
        <v>234</v>
      </c>
      <c r="F33" s="2" t="s">
        <v>36</v>
      </c>
      <c r="G33" s="2" t="s">
        <v>230</v>
      </c>
      <c r="H33" s="2" t="s">
        <v>18</v>
      </c>
      <c r="I33" s="2" t="s">
        <v>235</v>
      </c>
      <c r="J33" s="2" t="s">
        <v>20</v>
      </c>
      <c r="K33" s="2" t="s">
        <v>236</v>
      </c>
    </row>
    <row r="34" spans="1:11" ht="32" x14ac:dyDescent="0.2">
      <c r="A34" s="2" t="s">
        <v>238</v>
      </c>
      <c r="B34" s="3">
        <v>27546</v>
      </c>
      <c r="C34" s="2" t="s">
        <v>239</v>
      </c>
      <c r="D34" s="2" t="s">
        <v>240</v>
      </c>
      <c r="E34" s="2" t="s">
        <v>241</v>
      </c>
      <c r="F34" s="2" t="s">
        <v>36</v>
      </c>
      <c r="G34" s="2" t="s">
        <v>237</v>
      </c>
      <c r="H34" s="2" t="s">
        <v>27</v>
      </c>
      <c r="I34" s="2" t="s">
        <v>241</v>
      </c>
      <c r="J34" s="2" t="s">
        <v>20</v>
      </c>
      <c r="K34" s="2" t="s">
        <v>36</v>
      </c>
    </row>
    <row r="35" spans="1:11" ht="32" x14ac:dyDescent="0.2">
      <c r="A35" s="2" t="s">
        <v>243</v>
      </c>
      <c r="B35" s="3">
        <v>27426</v>
      </c>
      <c r="C35" s="2" t="s">
        <v>244</v>
      </c>
      <c r="D35" s="2" t="s">
        <v>245</v>
      </c>
      <c r="E35" s="2" t="s">
        <v>246</v>
      </c>
      <c r="F35" s="2" t="s">
        <v>36</v>
      </c>
      <c r="G35" s="2" t="s">
        <v>242</v>
      </c>
      <c r="H35" s="2" t="s">
        <v>27</v>
      </c>
      <c r="I35" s="2" t="s">
        <v>246</v>
      </c>
      <c r="J35" s="2" t="s">
        <v>20</v>
      </c>
      <c r="K35" s="2" t="s">
        <v>36</v>
      </c>
    </row>
    <row r="36" spans="1:11" ht="48" x14ac:dyDescent="0.2">
      <c r="A36" s="2" t="s">
        <v>248</v>
      </c>
      <c r="B36" s="3">
        <v>32387</v>
      </c>
      <c r="C36" s="2" t="s">
        <v>249</v>
      </c>
      <c r="D36" s="2" t="s">
        <v>250</v>
      </c>
      <c r="E36" s="2" t="s">
        <v>251</v>
      </c>
      <c r="F36" s="2" t="s">
        <v>253</v>
      </c>
      <c r="G36" s="2" t="s">
        <v>247</v>
      </c>
      <c r="H36" s="2" t="s">
        <v>27</v>
      </c>
      <c r="I36" s="2" t="s">
        <v>252</v>
      </c>
      <c r="J36" s="2" t="s">
        <v>20</v>
      </c>
      <c r="K36" s="2" t="s">
        <v>254</v>
      </c>
    </row>
    <row r="37" spans="1:11" ht="112" x14ac:dyDescent="0.2">
      <c r="A37" s="2" t="s">
        <v>256</v>
      </c>
      <c r="B37" s="3">
        <v>41334</v>
      </c>
      <c r="C37" s="2" t="s">
        <v>257</v>
      </c>
      <c r="D37" s="2" t="s">
        <v>258</v>
      </c>
      <c r="E37" s="2" t="s">
        <v>259</v>
      </c>
      <c r="F37" s="2" t="s">
        <v>261</v>
      </c>
      <c r="G37" s="2" t="s">
        <v>255</v>
      </c>
      <c r="H37" s="2" t="s">
        <v>187</v>
      </c>
      <c r="I37" s="2" t="s">
        <v>260</v>
      </c>
      <c r="J37" s="2" t="s">
        <v>20</v>
      </c>
      <c r="K37" s="2" t="s">
        <v>262</v>
      </c>
    </row>
    <row r="38" spans="1:11" s="5" customFormat="1" ht="32" x14ac:dyDescent="0.2">
      <c r="A38" s="5" t="s">
        <v>264</v>
      </c>
      <c r="B38" s="6">
        <v>42522</v>
      </c>
      <c r="C38" s="5" t="s">
        <v>265</v>
      </c>
      <c r="G38" s="5" t="s">
        <v>263</v>
      </c>
      <c r="H38" s="5" t="s">
        <v>217</v>
      </c>
    </row>
    <row r="39" spans="1:11" ht="32" x14ac:dyDescent="0.2">
      <c r="A39" s="2" t="s">
        <v>267</v>
      </c>
      <c r="B39" s="3">
        <v>29465</v>
      </c>
      <c r="C39" s="2" t="s">
        <v>268</v>
      </c>
      <c r="D39" s="2" t="s">
        <v>269</v>
      </c>
      <c r="E39" s="2" t="s">
        <v>270</v>
      </c>
      <c r="F39" s="2" t="s">
        <v>36</v>
      </c>
      <c r="G39" s="2" t="s">
        <v>266</v>
      </c>
      <c r="H39" s="2" t="s">
        <v>27</v>
      </c>
      <c r="I39" s="2" t="s">
        <v>270</v>
      </c>
      <c r="J39" s="2" t="s">
        <v>20</v>
      </c>
      <c r="K39" s="2" t="s">
        <v>36</v>
      </c>
    </row>
    <row r="40" spans="1:11" ht="32" x14ac:dyDescent="0.2">
      <c r="A40" s="2" t="s">
        <v>272</v>
      </c>
      <c r="B40" s="3">
        <v>35156</v>
      </c>
      <c r="C40" s="2" t="s">
        <v>273</v>
      </c>
      <c r="D40" s="2" t="s">
        <v>274</v>
      </c>
      <c r="E40" s="2" t="s">
        <v>275</v>
      </c>
      <c r="F40" s="2" t="s">
        <v>277</v>
      </c>
      <c r="G40" s="2" t="s">
        <v>271</v>
      </c>
      <c r="H40" s="2" t="s">
        <v>27</v>
      </c>
      <c r="I40" s="2" t="s">
        <v>276</v>
      </c>
      <c r="J40" s="2" t="s">
        <v>20</v>
      </c>
      <c r="K40" s="2" t="s">
        <v>278</v>
      </c>
    </row>
    <row r="41" spans="1:11" ht="144" x14ac:dyDescent="0.2">
      <c r="A41" s="2" t="s">
        <v>280</v>
      </c>
      <c r="B41" s="3">
        <v>41365</v>
      </c>
      <c r="C41" s="2" t="s">
        <v>281</v>
      </c>
      <c r="D41" s="2" t="s">
        <v>282</v>
      </c>
      <c r="E41" s="2" t="s">
        <v>283</v>
      </c>
      <c r="F41" s="2" t="s">
        <v>261</v>
      </c>
      <c r="G41" s="2" t="s">
        <v>279</v>
      </c>
      <c r="H41" s="2" t="s">
        <v>27</v>
      </c>
      <c r="I41" s="2" t="s">
        <v>284</v>
      </c>
      <c r="J41" s="2" t="s">
        <v>20</v>
      </c>
      <c r="K41" s="2" t="s">
        <v>285</v>
      </c>
    </row>
    <row r="42" spans="1:11" ht="224" x14ac:dyDescent="0.2">
      <c r="A42" s="2" t="s">
        <v>287</v>
      </c>
      <c r="B42" s="3">
        <v>38292</v>
      </c>
      <c r="C42" s="2" t="s">
        <v>288</v>
      </c>
      <c r="D42" s="2" t="s">
        <v>289</v>
      </c>
      <c r="E42" s="2" t="s">
        <v>290</v>
      </c>
      <c r="F42" s="2" t="s">
        <v>292</v>
      </c>
      <c r="G42" s="2" t="s">
        <v>286</v>
      </c>
      <c r="H42" s="2" t="s">
        <v>42</v>
      </c>
      <c r="I42" s="2" t="s">
        <v>291</v>
      </c>
      <c r="J42" s="2" t="s">
        <v>20</v>
      </c>
      <c r="K42" s="2" t="s">
        <v>293</v>
      </c>
    </row>
    <row r="43" spans="1:11" ht="32" x14ac:dyDescent="0.2">
      <c r="A43" s="2" t="s">
        <v>295</v>
      </c>
      <c r="B43" s="3">
        <v>29707</v>
      </c>
      <c r="C43" s="2" t="s">
        <v>296</v>
      </c>
      <c r="D43" s="2" t="s">
        <v>297</v>
      </c>
      <c r="E43" s="2" t="s">
        <v>298</v>
      </c>
      <c r="F43" s="2" t="s">
        <v>36</v>
      </c>
      <c r="G43" s="2" t="s">
        <v>294</v>
      </c>
      <c r="H43" s="2" t="s">
        <v>27</v>
      </c>
      <c r="I43" s="2" t="s">
        <v>298</v>
      </c>
      <c r="J43" s="2" t="s">
        <v>20</v>
      </c>
      <c r="K43" s="2" t="s">
        <v>36</v>
      </c>
    </row>
    <row r="44" spans="1:11" ht="48" x14ac:dyDescent="0.2">
      <c r="A44" s="2" t="s">
        <v>300</v>
      </c>
      <c r="B44" s="3">
        <v>39114</v>
      </c>
      <c r="C44" s="2" t="s">
        <v>301</v>
      </c>
      <c r="D44" s="2" t="s">
        <v>302</v>
      </c>
      <c r="E44" s="2" t="s">
        <v>303</v>
      </c>
      <c r="F44" s="2" t="s">
        <v>36</v>
      </c>
      <c r="G44" s="2" t="s">
        <v>299</v>
      </c>
      <c r="H44" s="2" t="s">
        <v>27</v>
      </c>
      <c r="I44" s="2" t="s">
        <v>303</v>
      </c>
      <c r="J44" s="2" t="s">
        <v>20</v>
      </c>
      <c r="K44" s="2" t="s">
        <v>304</v>
      </c>
    </row>
    <row r="45" spans="1:11" ht="32" x14ac:dyDescent="0.2">
      <c r="A45" s="2" t="s">
        <v>306</v>
      </c>
      <c r="B45" s="3">
        <v>28764</v>
      </c>
      <c r="C45" s="2" t="s">
        <v>307</v>
      </c>
      <c r="D45" s="2" t="s">
        <v>308</v>
      </c>
      <c r="E45" s="2" t="s">
        <v>309</v>
      </c>
      <c r="F45" s="2" t="s">
        <v>36</v>
      </c>
      <c r="G45" s="2" t="s">
        <v>305</v>
      </c>
      <c r="H45" s="2" t="s">
        <v>27</v>
      </c>
      <c r="I45" s="2" t="s">
        <v>309</v>
      </c>
      <c r="J45" s="2" t="s">
        <v>20</v>
      </c>
      <c r="K45" s="2" t="s">
        <v>36</v>
      </c>
    </row>
    <row r="46" spans="1:11" ht="48" x14ac:dyDescent="0.2">
      <c r="A46" s="2" t="s">
        <v>311</v>
      </c>
      <c r="B46" s="3">
        <v>41913</v>
      </c>
      <c r="C46" s="2" t="s">
        <v>312</v>
      </c>
      <c r="D46" s="2" t="s">
        <v>313</v>
      </c>
      <c r="E46" s="2" t="s">
        <v>314</v>
      </c>
      <c r="F46" s="2" t="s">
        <v>36</v>
      </c>
      <c r="G46" s="2" t="s">
        <v>310</v>
      </c>
      <c r="H46" s="2" t="s">
        <v>27</v>
      </c>
      <c r="I46" s="2" t="s">
        <v>314</v>
      </c>
      <c r="J46" s="2" t="s">
        <v>20</v>
      </c>
      <c r="K46" s="2" t="s">
        <v>315</v>
      </c>
    </row>
    <row r="47" spans="1:11" ht="112" x14ac:dyDescent="0.2">
      <c r="A47" s="2" t="s">
        <v>317</v>
      </c>
      <c r="B47" s="3">
        <v>38565</v>
      </c>
      <c r="C47" s="2" t="s">
        <v>318</v>
      </c>
      <c r="D47" s="2" t="s">
        <v>319</v>
      </c>
      <c r="E47" s="2" t="s">
        <v>320</v>
      </c>
      <c r="F47" s="2" t="s">
        <v>322</v>
      </c>
      <c r="G47" s="2" t="s">
        <v>316</v>
      </c>
      <c r="H47" s="2" t="s">
        <v>187</v>
      </c>
      <c r="I47" s="2" t="s">
        <v>321</v>
      </c>
      <c r="J47" s="2" t="s">
        <v>20</v>
      </c>
      <c r="K47" s="2" t="s">
        <v>323</v>
      </c>
    </row>
    <row r="48" spans="1:11" ht="32" x14ac:dyDescent="0.2">
      <c r="A48" s="2" t="s">
        <v>325</v>
      </c>
      <c r="B48" s="3">
        <v>28430</v>
      </c>
      <c r="C48" s="2" t="s">
        <v>326</v>
      </c>
      <c r="D48" s="2" t="s">
        <v>327</v>
      </c>
      <c r="E48" s="2" t="s">
        <v>328</v>
      </c>
      <c r="F48" s="2" t="s">
        <v>36</v>
      </c>
      <c r="G48" s="2" t="s">
        <v>324</v>
      </c>
      <c r="H48" s="2" t="s">
        <v>27</v>
      </c>
      <c r="I48" s="2" t="s">
        <v>328</v>
      </c>
      <c r="J48" s="2" t="s">
        <v>20</v>
      </c>
      <c r="K48" s="2" t="s">
        <v>36</v>
      </c>
    </row>
    <row r="49" spans="1:11" ht="32" x14ac:dyDescent="0.2">
      <c r="A49" s="2" t="s">
        <v>330</v>
      </c>
      <c r="B49" s="3">
        <v>30437</v>
      </c>
      <c r="C49" s="2" t="s">
        <v>331</v>
      </c>
      <c r="D49" s="2" t="s">
        <v>332</v>
      </c>
      <c r="E49" s="2" t="s">
        <v>333</v>
      </c>
      <c r="F49" s="2" t="s">
        <v>334</v>
      </c>
      <c r="G49" s="2" t="s">
        <v>329</v>
      </c>
      <c r="H49" s="2" t="s">
        <v>27</v>
      </c>
      <c r="I49" s="2" t="s">
        <v>333</v>
      </c>
      <c r="J49" s="2" t="s">
        <v>20</v>
      </c>
      <c r="K49" s="2" t="s">
        <v>36</v>
      </c>
    </row>
    <row r="50" spans="1:11" ht="144" x14ac:dyDescent="0.2">
      <c r="A50" s="2" t="s">
        <v>336</v>
      </c>
      <c r="B50" s="3">
        <v>39356</v>
      </c>
      <c r="C50" s="2" t="s">
        <v>337</v>
      </c>
      <c r="D50" s="2" t="s">
        <v>338</v>
      </c>
      <c r="E50" s="2" t="s">
        <v>339</v>
      </c>
      <c r="F50" s="2" t="s">
        <v>145</v>
      </c>
      <c r="G50" s="2" t="s">
        <v>335</v>
      </c>
      <c r="H50" s="2" t="s">
        <v>27</v>
      </c>
      <c r="I50" s="2" t="s">
        <v>340</v>
      </c>
      <c r="J50" s="2" t="s">
        <v>20</v>
      </c>
      <c r="K50" s="2" t="s">
        <v>341</v>
      </c>
    </row>
    <row r="51" spans="1:11" ht="96" x14ac:dyDescent="0.2">
      <c r="A51" s="2" t="s">
        <v>343</v>
      </c>
      <c r="B51" s="3">
        <v>36982</v>
      </c>
      <c r="C51" s="2" t="s">
        <v>344</v>
      </c>
      <c r="D51" s="2" t="s">
        <v>345</v>
      </c>
      <c r="E51" s="2" t="s">
        <v>346</v>
      </c>
      <c r="F51" s="2" t="s">
        <v>348</v>
      </c>
      <c r="G51" s="2" t="s">
        <v>342</v>
      </c>
      <c r="H51" s="2" t="s">
        <v>27</v>
      </c>
      <c r="I51" s="2" t="s">
        <v>347</v>
      </c>
      <c r="J51" s="2" t="s">
        <v>20</v>
      </c>
      <c r="K51" s="2" t="s">
        <v>349</v>
      </c>
    </row>
    <row r="52" spans="1:11" x14ac:dyDescent="0.2">
      <c r="G52" s="1" t="s">
        <v>350</v>
      </c>
      <c r="H52" s="1">
        <f>COUNTIF(H1:H51, "*Employee*")</f>
        <v>36</v>
      </c>
      <c r="I52" s="2" t="s">
        <v>351</v>
      </c>
      <c r="J52" s="2">
        <f>COUNTIF(J1:J51, "*Yes*")</f>
        <v>0</v>
      </c>
    </row>
    <row r="53" spans="1:11" x14ac:dyDescent="0.2">
      <c r="G53" s="1" t="s">
        <v>352</v>
      </c>
      <c r="H53" s="1">
        <f>COUNTIF(H1:H51, "*National Lab*")</f>
        <v>6</v>
      </c>
      <c r="I53" s="2" t="s">
        <v>353</v>
      </c>
      <c r="J53" s="2">
        <f>COUNTIF(J1:J51, "Yes, National Lab")</f>
        <v>0</v>
      </c>
    </row>
    <row r="54" spans="1:11" x14ac:dyDescent="0.2">
      <c r="G54" s="1" t="s">
        <v>354</v>
      </c>
      <c r="H54" s="1">
        <f>COUNTIF(H1:H51, "*Contractor*")</f>
        <v>2</v>
      </c>
    </row>
    <row r="55" spans="1:11" x14ac:dyDescent="0.2">
      <c r="G55" s="1" t="s">
        <v>355</v>
      </c>
      <c r="H55" s="1">
        <f>COUNTIF(H1:H51, "False Positive; Search Rerun")</f>
        <v>0</v>
      </c>
    </row>
    <row r="56" spans="1:11" x14ac:dyDescent="0.2">
      <c r="G56" s="1" t="s">
        <v>356</v>
      </c>
      <c r="H56" s="1">
        <f>COUNTIF(H1:H51, "False Positive")</f>
        <v>0</v>
      </c>
    </row>
    <row r="57" spans="1:11" x14ac:dyDescent="0.2">
      <c r="G57" s="1" t="s">
        <v>357</v>
      </c>
      <c r="H57" s="1">
        <f>COUNTIF(H1:H51, "Unsure")</f>
        <v>4</v>
      </c>
    </row>
    <row r="58" spans="1:11" x14ac:dyDescent="0.2">
      <c r="G58" s="2" t="s">
        <v>358</v>
      </c>
      <c r="H58" s="2">
        <f>COUNTIF(L1:L51, "*Couldn't*")</f>
        <v>0</v>
      </c>
    </row>
    <row r="59" spans="1:11" x14ac:dyDescent="0.2">
      <c r="G59" s="2" t="s">
        <v>359</v>
      </c>
      <c r="H59" s="2">
        <f>COUNTIF(H1:H51, "No access")</f>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2017-07-09T15:05:51Z</dcterms:created>
  <dcterms:modified xsi:type="dcterms:W3CDTF">2017-07-09T16:56:33Z</dcterms:modified>
</cp:coreProperties>
</file>