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Sutton/Documents/PublicResourceFellowship/AuditsbyPublisher/OpticalSocietyAudit/"/>
    </mc:Choice>
  </mc:AlternateContent>
  <bookViews>
    <workbookView xWindow="380" yWindow="560" windowWidth="24560" windowHeight="12960" tabRatio="500"/>
  </bookViews>
  <sheets>
    <sheet name="Sheet1" sheetId="1" r:id="rId1"/>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59" i="1" l="1"/>
  <c r="H58" i="1"/>
  <c r="H57" i="1"/>
  <c r="H56" i="1"/>
  <c r="H55" i="1"/>
  <c r="H54" i="1"/>
  <c r="J53" i="1"/>
  <c r="H53" i="1"/>
  <c r="J52" i="1"/>
  <c r="H52" i="1"/>
</calcChain>
</file>

<file path=xl/sharedStrings.xml><?xml version="1.0" encoding="utf-8"?>
<sst xmlns="http://schemas.openxmlformats.org/spreadsheetml/2006/main" count="432" uniqueCount="304">
  <si>
    <t>Journal/ Conference</t>
  </si>
  <si>
    <t>Pub Date</t>
  </si>
  <si>
    <t>Title</t>
  </si>
  <si>
    <t>Author(s)</t>
  </si>
  <si>
    <t>Author Affiliation</t>
  </si>
  <si>
    <t>Copyright Assertion</t>
  </si>
  <si>
    <t>DOI</t>
  </si>
  <si>
    <t>Author categories</t>
  </si>
  <si>
    <t>Textual Evidence</t>
  </si>
  <si>
    <t>Work of Gov't Disclaimer</t>
  </si>
  <si>
    <t>Other Disclaimers</t>
  </si>
  <si>
    <t>Preparers Comments</t>
  </si>
  <si>
    <t>10.1364/AO.20.001941</t>
  </si>
  <si>
    <t>Applied Optics Vol. 20, Issue 11, pp. 1941-1947</t>
  </si>
  <si>
    <t>Measurements of DF laser absorption by methane using an intracavity spectrophone</t>
  </si>
  <si>
    <t>1) D. H. Leslie and G. L. Trusty</t>
  </si>
  <si>
    <t>1) U.S. Naval Research Laboratory, Washington, D.C. 20375.</t>
  </si>
  <si>
    <t>Employee</t>
  </si>
  <si>
    <t>© 1981 Optical Society of America</t>
  </si>
  <si>
    <t>No</t>
  </si>
  <si>
    <t>N/A</t>
  </si>
  <si>
    <t>10.1364/JOSAA.21.001018</t>
  </si>
  <si>
    <t>Journal of the Optical Society of America A Vol. 21, Issue 6, pp. 1018-1025</t>
  </si>
  <si>
    <t>Lateral photon transport in dense scattering and weakly absorbing media of finite thickness: asymptotic analysis of the space–time Green function</t>
  </si>
  <si>
    <t>1) Igor N. Polonsky and Anthony B. Davis</t>
  </si>
  <si>
    <t>1) Los Alamos National Laboratory, Space and Remote Sensing Sciences Group (ISR-2), Los Alamos, New Mexico 87545-0000 USA</t>
  </si>
  <si>
    <t>National Lab</t>
  </si>
  <si>
    <t>© 2004 Optical Society of America</t>
  </si>
  <si>
    <t>This research was supported by the Office of Biological and Environmental Research of the U.S. Department of Energy as part of the Atmospheric Radiation Measurement Program. We thank Luc Bissonnette, Robert Cahalan, James Spinhirne, David Winker, and Eleonora Zege for fruitful discussions leading to this paper.</t>
  </si>
  <si>
    <t>10.1364/OL.39.002156</t>
  </si>
  <si>
    <t>Optics Letters Vol. 39, Issue 7, pp. 2156-2159</t>
  </si>
  <si>
    <t>DBR and DFB lasers in neodymium- and ytterbium-doped photothermorefractive glasses</t>
  </si>
  <si>
    <t>A. Ryasnyanskiy,1 N. Vorobiev,2 V. Smirnov,1 J. Lumeau,2,3 L. Glebova,1 O. Mokhun,1 Ch. Spiegelberg,1 Michael Krainak,4 A. Glebov,1 and L. Glebov2</t>
  </si>
  <si>
    <t>1 OptiGrate Corp, 562 South Econ Circle, Oviedo, Florida 32765, USA
2 CREOL—The College of Optics and Photonics, University of Central Florida, Orlando, Florida 32816-2700, USA
3 Aix-Marseille Université, CNRS, Centrale Marseille, Institut Fresnel, UMR 7249, Marseille 13013, France
4 NASA Goddard Space Flight Center, 8800 Greenbelt Rd., Greenbelt, Maryland 20771, USA</t>
  </si>
  <si>
    <t>4 NASA Goddard Space Flight Center, 8800 Greenbelt Rd., Greenbelt, Maryland 20771, USA</t>
  </si>
  <si>
    <t>© 2014 Optical Society of America</t>
  </si>
  <si>
    <t>This work was partially supported by NASA and DARPA contracts NNX11CA87C and W31P4Q-12-C-0215.</t>
  </si>
  <si>
    <t>10.1364/OL.33.000464</t>
  </si>
  <si>
    <t>Optics Letters Vol. 33, Issue 5, pp. 464-466</t>
  </si>
  <si>
    <t>Gain analysis and design of evanescently coupled 𝑁+1N+1 core fiber laser arrays</t>
  </si>
  <si>
    <t>Erik J. Bochove</t>
  </si>
  <si>
    <t xml:space="preserve">Directed Energy Directorate, Air Force Research Laboratory, Kirtland Air Force Base, New Mexico 87117, USA </t>
  </si>
  <si>
    <t>© 2008 Optical Society of America</t>
  </si>
  <si>
    <t>The author acknowledges financial support from the U.S. Air Force Office of Scientific Research (AFOSR).</t>
  </si>
  <si>
    <t>10.1364/AO.54.003507</t>
  </si>
  <si>
    <t>Applied Optics</t>
  </si>
  <si>
    <t>Metal–dielectric filters for solar–blind silicon ultraviolet detectors</t>
  </si>
  <si>
    <t>No Access</t>
  </si>
  <si>
    <t>10.1364/OL.41.003611</t>
  </si>
  <si>
    <t>Optics Letters Vol. 41, Issue 15, pp. 3611-3614</t>
  </si>
  <si>
    <t>Anomalous nonlinear absorption in epsilon-near-zero materials: optical limiting and all-optical control</t>
  </si>
  <si>
    <t>M. A. Vincenti,1 D. de Ceglia,1 and Michael Scalora2</t>
  </si>
  <si>
    <t>1 National Research Council–AMRDEC, Charles M. Bowden Research Laboratory, Redstone Arsenal, Alabama 35898, USA
2 Charles M. Bowden Research Laboratory, AMRDEC, US Army RDECOM, Redstone Arsenal, Alabama 35898, USA</t>
  </si>
  <si>
    <t>© 2016 Optical Society of America</t>
  </si>
  <si>
    <t>This research was performed while M. A. Vincenti and D. de Ceglia held a National Research Council Research Associateship award at the U.S. Army Aviation and Missile Research Development and Engineering Center.</t>
  </si>
  <si>
    <t>10.1364/AO.45.001275</t>
  </si>
  <si>
    <t xml:space="preserve"> 
Applied Optics</t>
  </si>
  <si>
    <t>Multiwavelength discrimination and measurements of a two-gas mixture by use of a broadly tunable mid-infrared semiconductor laser</t>
  </si>
  <si>
    <t>10.1364/JOSAB.7.001437</t>
  </si>
  <si>
    <t>Journal of the Optical Society of America B Vol. 7, Issue 8, pp. 1437-1444</t>
  </si>
  <si>
    <t>Characteristics of laser-induced gratings in Pr3+- and Eu3+-doped silicate glasses</t>
  </si>
  <si>
    <t>Edward G. Behrens,1 Richard C. Powell,1 and Douglas H. Blackburn2</t>
  </si>
  <si>
    <t>1 Center for Laser Research, Oklahoma State University, Stillwater, Oklahoma 74078 USA
2 National Institute of Standards and Technology, Gaithersburg, Maryland 20899 USA</t>
  </si>
  <si>
    <t>2 National Institute of Standards and Technology, Gaithersburg, Maryland 20899 USA</t>
  </si>
  <si>
    <t>© 1990 Optical Society of America</t>
  </si>
  <si>
    <t>This research was supported by the U.S. Army Research Office.</t>
  </si>
  <si>
    <t>10.1364/OL.32.000641</t>
  </si>
  <si>
    <t>Optics Letters Vol. 32, Issue 6, pp. 641-643</t>
  </si>
  <si>
    <t>Compact, thermal-noise-limited optical cavity for diode laser stabilization at 1×10−15</t>
  </si>
  <si>
    <t>1) A. D. Ludlow, X. Huang, M. Notcutt, T. Zanon-Willette, S. M. Foreman, M. M. Boyd, S. Blatt, and J. Ye</t>
  </si>
  <si>
    <t>1) JILA, National Institute of Standards and Technology, and University of Colorado Department of Physics, University of Colorado, Boulder, Colorado 80309-0440, USA</t>
  </si>
  <si>
    <t>Unsure</t>
  </si>
  <si>
    <t>© 2007 Optical Society of America</t>
  </si>
  <si>
    <t>This work is supported by ONR, NIST, and NSF.</t>
  </si>
  <si>
    <t>10.1364/OL.19.000916</t>
  </si>
  <si>
    <t>Optics Letters Vol. 19, Issue 12, pp. 916-918</t>
  </si>
  <si>
    <t>Liquid-crystal point-diffraction interferometer</t>
  </si>
  <si>
    <t>Carolyn R. Mercer1 and Katherine Creath2</t>
  </si>
  <si>
    <t>1 NASA Lewis Research Center, Cleveland, Ohio 44135
2 University of Arizona, Tucson, Arizona 85721</t>
  </si>
  <si>
    <t>1 NASA Lewis Research Center, Cleveland, Ohio 44135</t>
  </si>
  <si>
    <t>© 1994 Optical Society of America</t>
  </si>
  <si>
    <t>10.1364/OL.29.000572</t>
  </si>
  <si>
    <t>Optics Letters Vol. 29, Issue 6, pp. 572-574</t>
  </si>
  <si>
    <t>Far-field emission of a semiconductor nanowire laser</t>
  </si>
  <si>
    <t>A. V. Maslov* and C. Z. Ning</t>
  </si>
  <si>
    <t>Center for Nanotechnology, NASA Ames Research Center, MS 229-1, Moffett Field, California 94035
*Also with ELORET Corporation, 690 West Fremont Avenue, Sunnyvale, California 94087-4202</t>
  </si>
  <si>
    <t>Center for Nanotechnology, NASA Ames Research Center, MS 229-1, Moffett Field, California 94035</t>
  </si>
  <si>
    <t>This work was supported in part by the NASA Ames Research Center Director’s Discretionary Fund and by a NASA grant to ELORET.</t>
  </si>
  <si>
    <t>10.1364/OE.14.012872</t>
  </si>
  <si>
    <t>Optics Express Vol. 14, Issue 26, pp. 12872-12879</t>
  </si>
  <si>
    <t>Spatial coherence measurements of a 13.2 nm transient nickel-like cadmium soft X-ray laser pumped at grazing incidence</t>
  </si>
  <si>
    <t>Y. Liu,1 Y. Wang,2 M. A. Larotonda,2 B. M. Luther,2 J. J. Rocca,2 and D. T. Attwood1</t>
  </si>
  <si>
    <t>1 NSF ERC for Extreme Ultraviolet Science and Technology and College of Engineering, University of California at Berkeley, and Center for X-ray Optics, Lawrence Berkeley National Laboratory, Berkeley, CA 94720 USA
2 NSF ERC for Extreme Ultraviolet Science and Technology and Department of Electrical and Computer Engineering, Colorado State University, Fort Collins, CO 80523 USA</t>
  </si>
  <si>
    <t>© 2006 Optical Society of America</t>
  </si>
  <si>
    <t>We thank Mark Berrill (Colorado State University) for useful information on hydrodynamic simulation of the laser. This work was supported by the Engineering Research Centers Program of the National Science Foundation under NSF Award Number EEC-0310717.</t>
  </si>
  <si>
    <t>10.1364/OE.19.00A664</t>
  </si>
  <si>
    <t>Optics Express Vol. 19, Issue S4, pp. A664-A672</t>
  </si>
  <si>
    <t>Nano-crystalline silicon solar cell architecture with absorption at the classical 4n2 limit</t>
  </si>
  <si>
    <t>Rana Biswas 1 and Chun Xu 2</t>
  </si>
  <si>
    <t xml:space="preserve">1) Ames Laboratory, Dept. of Physics and Astronomy, Iowa State University, Ames, Iowa 50011, USA ;
2) Microelectronics Research Center, Dept. of Electrical and Computer Engineering, Iowa State University, Ames, Iowa 50011, USA </t>
  </si>
  <si>
    <t>1) Ames Laboratory, Dept. of Physics and Astronomy, Iowa State University, Ames, Iowa 50011, USA ;</t>
  </si>
  <si>
    <t>© 2011 OSA</t>
  </si>
  <si>
    <t>We thank V. Dalal, J. Jin and E. Schiff for discussions. This research was supported by the Ames Laboratory that is operated for the Department of Energy by Iowa State University under contract No. DE-AC0207CH11385. We also acknowledge support from the NSF under grant no. ECCS-06013177, and the Iowa Powerfund. We acknowledge use of computational resources at the National Energy Research Scientific Computing Center (NERSC).</t>
  </si>
  <si>
    <t>10.1364/JOSAB.19.002461</t>
  </si>
  <si>
    <t>Journal of the Optical Society of America B Vol. 19, Issue 10, pp. 2461-2467</t>
  </si>
  <si>
    <t>Pressure-induced shift and broadening of 1560–1630-nm carbon monoxide wavelength-calibration lines</t>
  </si>
  <si>
    <t>1) W. C. Swann and S. L. Gilbert</t>
  </si>
  <si>
    <t>1) Optoelectronics Division, National Institute of Standards and Technology, Boulder, Colorado 80305 USA</t>
  </si>
  <si>
    <t>© 2002 Optical Society of America</t>
  </si>
  <si>
    <t>The authors gratefully acknowledge the help of C. Wang for discussions and suggestions on the uncertainty analysis.</t>
  </si>
  <si>
    <t>10.1364/OL.26.000938</t>
  </si>
  <si>
    <t>Optics Letters Vol. 26, Issue 12, pp. 938-940</t>
  </si>
  <si>
    <t>Adaptive control of femtosecond pulse propagation in optical fibers</t>
  </si>
  <si>
    <t>Fiorenzo G. Omenetto,1 Antoinette J. Taylor,1 Mark D. Moores,2 and David H. Reitze2</t>
  </si>
  <si>
    <t>1 Materials Science and Technology Division, MST-10, MSK764, Los Alamos National Laboratory, Los Alamos, New Mexico 87545
2 Department of Physics, University of Florida, Gainesville, Florida 32611</t>
  </si>
  <si>
    <t>1 Materials Science and Technology Division, MST-10, MSK764, Los Alamos National Laboratory, Los Alamos, New Mexico 87545</t>
  </si>
  <si>
    <t>© 2001 Optical Society of America</t>
  </si>
  <si>
    <t>10.1364/OL.15.000039</t>
  </si>
  <si>
    <t>Optics Letters Vol. 15, Issue 1, pp. 39-41</t>
  </si>
  <si>
    <t>High-intensity subpicosecond XeCl laser system</t>
  </si>
  <si>
    <t>1) A. J. Taylor, C. R. Tallman, J. P. Roberts, C. S. Lester, T. R. Gosnell, P. H. Y. Lee, and G. A. Kyrala</t>
  </si>
  <si>
    <t>1) Los Alamos National Laboratory, Los Alamos, New Mexico 87545</t>
  </si>
  <si>
    <t>We thank I. J. Bigio, G. T. Schappert, and R. B. Gibson for many useful discussions. The large-aperture amplifier was built by Beta Development Corporation. Input to the design and procurement of this device by C. A. Fenstermacher, R. J. Jensen, W. Leland, R. B. Gibson, W. H. Long, G. Loda, K. Boyer, T. S. Luk, and C. K. Rhodes is gratefully acknowledged.</t>
  </si>
  <si>
    <t>10.1364/OL.18.001724</t>
  </si>
  <si>
    <t>Optics Letters Vol. 18, Issue 20, pp. 1724-1726</t>
  </si>
  <si>
    <t>High-average-power operation of a Q-switched diode-pumped holmium laser</t>
  </si>
  <si>
    <t>S. R. Bowman,1 J. G. Lynn,1 S. K. Searles,1 B. J. Feldman,1 J. McMahon,1 W. Whitney,1 D. Epp,1 G. J. Quarles,2 and Kevin J. Riley3</t>
  </si>
  <si>
    <t>1 Naval Research Laboratory, Code 5640, Washington, D.C. 20375-5000 USA
2 Lightning Optical Corporation, 431 East Spruce Street, Tarpon Springs, Florida 34689 USA
3 Geo-Centers, Inc., 10903 Indian Head Highway, Fort Washington, Maryland 20744 USA</t>
  </si>
  <si>
    <t>1 Naval Research Laboratory, Code 5640, Washington, D.C. 20375-5000 USA</t>
  </si>
  <si>
    <t>© 1993 Optical Society of America</t>
  </si>
  <si>
    <t>The cooperation of J. Endriz and D. Mundinger at Spectra Diode Laboratories and G. Beaghler and C. Sayre at the Naval Ocean Systems Center is greatly appreciated. Partial support for this research was provided by the U.S. Office of Naval Research.</t>
  </si>
  <si>
    <t>10.1364/AO.46.003617</t>
  </si>
  <si>
    <t>Noncontact optical imaging in mice with full angular coverage and automatic surface extraction</t>
  </si>
  <si>
    <t>10.1364/OE.18.022781</t>
  </si>
  <si>
    <t>Optics Express Vol. 18, Issue 22, pp. 22781-22788</t>
  </si>
  <si>
    <t>Performance of planar-waveguide external cavity laser for precision measurements</t>
  </si>
  <si>
    <t>Kenji Numata,1,2 Jordan Camp,2 Michael A. Krainak,2 and Lew Stolpner3</t>
  </si>
  <si>
    <t>1 Department of Astronomy, University of Maryland, College Park, Maryland, 20742, USA
2 NASA Goddard Space Flight Center, Greenbelt, Maryland, 20771, USA
3 Redfern Integrated Optics Inc., 3350 Scott Blvd, #62, Santa Clara, California, 95054, USA</t>
  </si>
  <si>
    <t>2 NASA Goddard Space Flight Center, Greenbelt, Maryland, 20771, USA</t>
  </si>
  <si>
    <t>© 2010 OSA</t>
  </si>
  <si>
    <t>10.1364/JOSAB.8.000726</t>
  </si>
  <si>
    <t>Journal of the Optical Society of America B Vol. 8, Issue 4, pp. 726-740</t>
  </si>
  <si>
    <t>Spectroscopy and gain measurements of Nd3+ in SrF2 and other fluorite-structure hosts</t>
  </si>
  <si>
    <t>1) Stephen A. Payne, John A. Caird, L. L. Chase, L. K. Smith, N. D. Nielsen, and William F. Krupke</t>
  </si>
  <si>
    <t>1) Lawrence Livermore National Laboratory, University of California, Livermore, California 94550 USA</t>
  </si>
  <si>
    <t>© 1991 Optical Society of America</t>
  </si>
  <si>
    <t>This work was performed under the auspices of the Division of Materials Science of the Office of Basic Energy Sciences, U.S. Department of Energy, and by the Lawrence Livermore National Laboratory under contract W-7405-ENG-48.</t>
  </si>
  <si>
    <t>10.1364/OL.31.000622</t>
  </si>
  <si>
    <t>Optics Letters Vol. 31, Issue 5, pp. 622-624</t>
  </si>
  <si>
    <t>Cancellation of light shifts in an N-resonance clock</t>
  </si>
  <si>
    <t>Irina Novikova,1 David F. Phillips,1 Alexander S. Zibrov,1 Ronald L. Walsworth,1 Aleksei V. Taichenachev,2 and Valeriy I. Yudin2</t>
  </si>
  <si>
    <t>1 Harvard-Smithsonian Center for Astrophysics and Department of Physics, Harvard University, Cambridge, Massachusetts 02138
2 Institute of Laser Physics SB RAS and Novosibirsk State University, Novosibirsk 630090, Russia</t>
  </si>
  <si>
    <t>1 Harvard-Smithsonian Center for Astrophysics and Department of Physics, Harvard University, Cambridge, Massachusetts 02138</t>
  </si>
  <si>
    <t>10.1364/OL.18.000935</t>
  </si>
  <si>
    <t>Optics Letters Vol. 18, Issue 12, pp. 935-937</t>
  </si>
  <si>
    <t>Thermal stability of photoinduced gratings and paramagnetic centers in Ge- and Ge/P-doped silica optical fibers</t>
  </si>
  <si>
    <t>1) T. E. Tsai, E. J. Friebele, and D. L. Griscom</t>
  </si>
  <si>
    <t>1) Naval Research Laboratory, Washington, D.C. 20375</t>
  </si>
  <si>
    <t>The authors thank M. Saifi, formerly of Bell Communications Research, for providing Ge/P-doped silica preforms and T. F. Carruthers and C. G. Askins of the Naval Research Laboratory for providing Ge/P-doped silica SHG fibers and Ge-doped silica preforms, respectively. Partial support by the U.S. Office of Naval Research is gratefully acknowledged.</t>
  </si>
  <si>
    <t>Collection of emission from an oscillating dipole inside a sphere: analytical integration over a circular aperture</t>
  </si>
  <si>
    <t>10.1364/AO.36.008729</t>
  </si>
  <si>
    <t>10.1364/OE.16.010518</t>
  </si>
  <si>
    <t>Optics Express Vol. 16, Issue 14, pp. 10518-10528</t>
  </si>
  <si>
    <t>Selective targeting of pigmented retinal pigment epithelial (RPE) cells by a single pulsed laser irradiation: an in vitro study</t>
  </si>
  <si>
    <t>Q. Song,1 R. Risco,2 M. Latina,1 F. Berthiaume,1 Y. Nahmias,1 and M. L. Yarmush,1</t>
  </si>
  <si>
    <t>1 The Center for Engineering in Medicine, Massachusetts General Hospital, Harvard Medical School and Shriners Burns Hospital, 51 Blossom Street, Boston MA 02114, USA.
2 Escuela Superior de Ingenieros, Universidad de Sevilla, 41092 Sevilla, Spain</t>
  </si>
  <si>
    <t>1 The Center for Engineering in Medicine, Massachusetts General Hospital, Harvard Medical School and Shriners Burns Hospital, 51 Blossom Street, Boston MA 02114, USA.</t>
  </si>
  <si>
    <t>False Positive; Search Rerun</t>
  </si>
  <si>
    <t>10.1364/AO.40.005304</t>
  </si>
  <si>
    <t>Future performance of ground-based and airborne water-vapor differential absorption lidar I Overview and theory</t>
  </si>
  <si>
    <t>10.1364/AO.42.005054</t>
  </si>
  <si>
    <t>Response of a silicon photodiode to pulsed radiation</t>
  </si>
  <si>
    <t>10.1364/OL.5.000166</t>
  </si>
  <si>
    <t>Optics Letters Vol. 5, Issue 4, pp. 166-168</t>
  </si>
  <si>
    <t>Observation of nuclear quadrupole hyperfine structure in the infrared spectrum of hydrogen iodide using a tunable-diode laser</t>
  </si>
  <si>
    <t>L. L. Strow</t>
  </si>
  <si>
    <t>NASA/Goddard Space Flight Center, Greenbelt, Maryland 20771</t>
  </si>
  <si>
    <t>© 1980 Optical Society of America</t>
  </si>
  <si>
    <t>The author is grateful to W. J. Lafferty of the National Bureau of Standards for the suggestion that nuclear quadrupole hyperfine structure should be observable in the infrared spectrum of hydrogen iodide, which led to this work. The author also thanks D. E. Jennings, J. Susskind, T. D. Wilkerson, and C. L. Korb for their support and helpful discussions and G. K. Schwemmer and B. M. Gentry for providing the Voigt and spline fit programs.</t>
  </si>
  <si>
    <t>10.1364/BOE.8.000902</t>
  </si>
  <si>
    <t>Biomedical Optics Express Vol. 8, Issue 2, pp. 902-917</t>
  </si>
  <si>
    <t>Methods to assess sensitivity of optical coherence tomography systems</t>
  </si>
  <si>
    <t>Anant Agrawal,1 T. Joshua Pfefer,1 Peter D. Woolliams,2 Peter H. Tomlins,3 and George Nehmetallah,4</t>
  </si>
  <si>
    <t>1 Center for Devices and Radiological Health, Food and Drug Administration, Silver Spring, MD, USA
2 Functional Materials Group, National Physical Laboratory, Teddington, UK
3 Barts and The London School of Medicine and Dentistry, Queen Mary University of London, E1 1BB, London, UK
4 Department of Electrical Engineering and Computer Science, The Catholic University of America, Washington, DC, USA</t>
  </si>
  <si>
    <t>1 Center for Devices and Radiological Health, Food and Drug Administration, Silver Spring, MD, USA</t>
  </si>
  <si>
    <t>© 2017 Optical Society of America</t>
  </si>
  <si>
    <t>The authors gratefully acknowledge David Robinson of Arden Photonics for providing the laser-inscribed phantom. The mention of commercial products, their sources, or their use in connection with material reported herein is not to be construed as either an actual or implied endorsement of such products by the US Department of Health and Human Services.</t>
  </si>
  <si>
    <t>10.1364/OL.7.000116</t>
  </si>
  <si>
    <t>Optics Letters Vol. 7, Issue 3, pp. 116-118</t>
  </si>
  <si>
    <t>Technique for conveying three-dimensionality from a sequence of image-level slices</t>
  </si>
  <si>
    <t>1) Dennis C. Ghiglia and Myron D. Flickner</t>
  </si>
  <si>
    <t>1) Sandia National Laboratories, Organization 2644, Albuquerque, New Mexico 87185</t>
  </si>
  <si>
    <t>© 1982 Optical Society of America</t>
  </si>
  <si>
    <t>The authors wish to thank J. A. Panitz for suggesting the original problem and for many valuable discussions during the implementation of the imaging algorithm. This research was supported by the U.S. Department of Energy.</t>
  </si>
  <si>
    <t>10.1364/AO.45.002615</t>
  </si>
  <si>
    <t>Photoconductive optically driven deformable membrane for spatial light modulator applications utilizing GaAs substrates</t>
  </si>
  <si>
    <t>10.1364/OE.20.015752</t>
  </si>
  <si>
    <t>Optics Express Vol. 20, Issue 14, pp. 15752-15768</t>
  </si>
  <si>
    <t>Actinic microscope for extreme ultraviolet lithography photomask inspection and review</t>
  </si>
  <si>
    <t>Michael Goldstein 1,2 and Patrick Naulleau 3</t>
  </si>
  <si>
    <t>1 SEMATECH, Suite 2200, 257 Fuller Road, Albany, New York 12203, USA
2 Intel Corporation, 2200 Mission College Boulevard, Santa Clara, California 95054, USA
3 Lawrence Berkeley National Laboratory, 2-400, 1 Cyclotron Rd., Berkeley California 94720, USA</t>
  </si>
  <si>
    <t>3 Lawrence Berkeley National Laboratory, 2-400, 1 Cyclotron Rd., Berkeley California 94720, USA</t>
  </si>
  <si>
    <t>© 2012 OSA</t>
  </si>
  <si>
    <t>10.1364/AO.44.002019</t>
  </si>
  <si>
    <t>Rapid optical coherence tomography and recording functional scattering changes from activated frog retina</t>
  </si>
  <si>
    <t>10.1364/OL.19.002068</t>
  </si>
  <si>
    <t>Optics Letters Vol. 19, Issue 24, pp. 2068-2070</t>
  </si>
  <si>
    <t>Continuous-wave laser beam fanning in organic solutions: a novel phenomenon</t>
  </si>
  <si>
    <t>Hossin Abdeldayem,1 William K. Witherow,1 Angela Shields,1 Benjamin Penn,1 Donald O. Frazier,1 Mehdi Moghbel,2 P. Venkateswarlu,2 P. Chandra Sekhar,3 and M. C. George,3</t>
  </si>
  <si>
    <t>1 ES76, Space Science Laboratory, Building 4481, NASA–Marshall Space Flight Center, Huntsville, Alabama 35812 USA
2 Department of Physics, Alabama A&amp;M University, Normal, Alabama 35762 USA
3 Department of Physics, University of West Florida, Pensacola, Florida 32514 USA</t>
  </si>
  <si>
    <t>1 ES76, Space Science Laboratory, Building 4481, NASA–Marshall Space Flight Center, Huntsville, Alabama 35812 USA</t>
  </si>
  <si>
    <t>This research was performed while H. Abdeldayem held a National Research Council Research Associateship at NASA– Marshall Space Flight Center.</t>
  </si>
  <si>
    <t>10.1364/AO.48.003664</t>
  </si>
  <si>
    <t>Soil emissivity and reflectance spectra measurements</t>
  </si>
  <si>
    <t>10.1364/OE.24.001214</t>
  </si>
  <si>
    <t>Optics Express Vol. 24, Issue 2, pp. 1214-1221</t>
  </si>
  <si>
    <t>In vivo volumetric imaging of biological dynamics in deep tissue via wavefront engineering</t>
  </si>
  <si>
    <t>Lingjie Kong,1 Jianyong Tang,2 and Meng Cui,1,3,4,5</t>
  </si>
  <si>
    <t>1 School of Electrical and Computer Engineering, Purdue University, West Lafayette, IN 47907, USA
2 Laboratory of Systems Biology, National Institute of Allergy and Infectious Diseases, National Institutes of Health, Bethesda, MD 20892, USA 
3 Department of Biological Sciences, Purdue University, West Lafayette, IN 47907, USA
4 Integrated imaging cluster, Purdue University, West Lafayette, IN 47907, USA
5 Bindley bioscience center, Purdue University, West Lafayette, IN 47907, USA</t>
  </si>
  <si>
    <t xml:space="preserve">2 Laboratory of Systems Biology, National Institute of Allergy and Infectious Diseases, National Institutes of Health, Bethesda, MD 20892, USA </t>
  </si>
  <si>
    <t>L.K. and M.C. thank the support from NIH (1U01NS094341-01), Purdue University, and Howard Hughes Medical Institute. This research was also supported in part by the Intramural Research Program of the National Institute of Allergy and Infectious Diseases, National Institutes of Health.</t>
  </si>
  <si>
    <t>10.1364/JOSAB.10.000789</t>
  </si>
  <si>
    <t>Journal of the Optical Society of America B Vol. 10, Issue 5, pp. 789-793</t>
  </si>
  <si>
    <t>Isotope shifts and hyperfine splittings of the 398.8-nm Yb i line</t>
  </si>
  <si>
    <t>1) K. Deilamian, J. D. Gillaspy, and D. E. Kelleher</t>
  </si>
  <si>
    <t>1) Atomic Physics Division, National Institute of Standards and Technology, Gaithersburg, Maryland 20899 USA</t>
  </si>
  <si>
    <t>10.1364/JOSA.72.000027</t>
  </si>
  <si>
    <t>Journal of the Optical Society of America (1930)</t>
  </si>
  <si>
    <t>Reflectance and preparation of front-surface mirrors for use at various angles of incidence from the ultraviolet to the far infrared</t>
  </si>
  <si>
    <t>10.1364/AO.45.006163</t>
  </si>
  <si>
    <t>Connector-induced offsets in optical fiber powermeters</t>
  </si>
  <si>
    <t>10.1364/OL.26.000465</t>
  </si>
  <si>
    <t>Optics Letters Vol. 26, Issue 7, pp. 465-467</t>
  </si>
  <si>
    <t>High-efficiency, single-stage 7-kHz high-average-power ultrafast laser system</t>
  </si>
  <si>
    <t>1) Sterling Backus, Randy Bartels, Sarah Thompson, Robert Dollinger, Henry C. Kapteyn, and Margaret M. Murnane</t>
  </si>
  <si>
    <t>1) JILA, National Institute of Standards and Technology and Department of Physics, University of Colorado, Boulder, Colorado 80309</t>
  </si>
  <si>
    <t>The authors gratefully acknowledge support for this research from the U.S. Department of Energy and the National Science Foundation.</t>
  </si>
  <si>
    <t>10.1364/OE.20.014234</t>
  </si>
  <si>
    <t>Optics Express Vol. 20, Issue 13, pp. 14234-14243</t>
  </si>
  <si>
    <t>Precision and fast wavelength tuning of a dynamically phase-locked widely-tunable laser</t>
  </si>
  <si>
    <t>Kenji Numata,1,2 Jeffrey R. Chen,2 and Stewart T. Wu,2</t>
  </si>
  <si>
    <t>1 Department of Astronomy, University of Maryland, College Park, Maryland 20742, USA
2 NASA Goddard Space Flight Center, Greenbelt, Maryland 20771, USA</t>
  </si>
  <si>
    <t>2 NASA Goddard Space Flight Center, Greenbelt, Maryland 20771, USA</t>
  </si>
  <si>
    <t>The authors gratefully acknowledge Dr. G. Yang of NASA Goddard for fruitful discussions and his help with RF electronics. They are also indebted to Drs. S. Chandani and P. Mitchell of Oclaro Inc. for their technical support on the DS-DBR lasers, and Dr. J. B. Abshire and other members of the NASA Goddard CO2 Sounder team for their support. In addition, thanks are due to Dr. Jeffrey Livas of NASA Goddard for his excellent comments on the manuscript. This work was supported by the NASA Earth Science Technology Office Instrument Incubator Program and the NASA Goddard Internal Research and Development Program.</t>
  </si>
  <si>
    <t>10.1364/OL.21.000728</t>
  </si>
  <si>
    <t>Optics Letters Vol. 21, Issue 10, pp. 728-730</t>
  </si>
  <si>
    <t>Room-temperature lasing of end-pumped Ho:Lu3Al5O12</t>
  </si>
  <si>
    <t>David W. Hart,1 Mahendra Jani,2 and Norman P. Barnes,3</t>
  </si>
  <si>
    <t>1 NASA-Langley Research Center, Hampton, Virginia 23681
2 Science and Technology Corporation, Hampton, Virginia 23666
3 NASA-Langley Research Center, Hampton, Virginia 23681</t>
  </si>
  <si>
    <t>1 NASA-Langley Research Center, Hampton, Virginia 23681
3 NASA-Langley Research Center, Hampton, Virginia 23681</t>
  </si>
  <si>
    <t>© 1996 Optical Society of America</t>
  </si>
  <si>
    <t>The authors acknowledge the assistance of Elizabeth D. Filer, Richard E. Davis, Filipe Naranjo, Waldo J. Rodriguez, Gary Grew, Brian Walsh, Ed Modlin, and Kelly Johnson. The authors thank Ralph L. Hutcheson of Scientific Materials for providing the Ho:LuAG laser material under contract NAS1-20209. This research was performed while D. W. Hart held a National Research Council/NASA-Langley Research Center Research Associateship.</t>
  </si>
  <si>
    <t>10.1364/OL.28.002067</t>
  </si>
  <si>
    <t>Optics Letters Vol. 28, Issue 21, pp. 2067-2069</t>
  </si>
  <si>
    <t>Improved signal-to-noise ratio in spectral-domain compared with time-domain optical coherence tomography</t>
  </si>
  <si>
    <t>1) Johannes F. de Boer, Barry Cense, B. Hyle Park, Mark C. Pierce, Guillermo J. Tearney, and Brett E. Bouma</t>
  </si>
  <si>
    <t>1) Harvard Medical School and Wellman Center for Photomedicine, Massachusetts General Hospital, 50 Blossom Street, BAR 724, Boston, Massachusetts 02114</t>
  </si>
  <si>
    <t>10.1364/QELS.2012.QTu3F.1</t>
  </si>
  <si>
    <t>Conference on Lasers and Electro-Optics 2012</t>
  </si>
  <si>
    <t>Broadening of fundamental resonance via nested resonators in terahertz metamaterial</t>
  </si>
  <si>
    <t>10.1364/OE.18.005375</t>
  </si>
  <si>
    <t>Optics Express Vol. 18, Issue 6, pp. 5375-5383</t>
  </si>
  <si>
    <t>Coupling effect between two adjacent chiral structure layers</t>
  </si>
  <si>
    <t>Zhaofeng Li,1 Humeyra Caglayan,1 Evrim Colak,1 Jiangfeng Zhou,2 Costas M. Soukoulis,2,3 and Ekmel Ozbay,4</t>
  </si>
  <si>
    <t>1 Nanotechnology Research Center, and Department of Physics, Bilkent University, Bilkent, 06800 Ankara, Turkey
2 Department of Physics and Astronomy and Ames Laboratory, Iowa State University, Ames, Iowa 50011, USA
3 Institute of Electronic Structure and Laser, Foundation for Research and Technology Hellas (FORTH), and Department of Materials Science and Technology, University of Crete, 71110 Heraklion, Greece
4 Nanotechnology Research Center, Department of Physics, and Department of Electrical and Electronics Engineering, Bilkent University, Bilkent, 06800 Ankara, Turkey</t>
  </si>
  <si>
    <t>False Positive</t>
  </si>
  <si>
    <t>No government agencies appear in author affiliations</t>
  </si>
  <si>
    <t>10.1364/OL.32.000265</t>
  </si>
  <si>
    <t>Optics Letters Vol. 32, Issue 3, pp. 265-267</t>
  </si>
  <si>
    <t>Enhancement and inhibition of second-harmonic generation and absorption in a negative index cavity</t>
  </si>
  <si>
    <t>Domenico de Ceglia,1 Antonella D’Orazio,1 Marco De Sario,1 Vincenzo Petruzzelli,1 Francesco Prudenzano,2 Marco Centini,3 Mirko G. Cappeddu,4 Mark J. Bloemer,4 and Michael Scalora,4</t>
  </si>
  <si>
    <t>1 Dipartimento di Elettrotecnica ed Elettronica, Politecnico di Bari, Via Orabona 4, 70125 Bari, Italy
2 DIASS, Politecnico di Bari, Viale del Turismo 8, Taranto, Italy
3 INFM at Dipartimento di Energetica, Universita di Roma “La Sapienza,” Via A. Scarpa 16, 00161 Rome, Italy
4 Charles M. Bowden Research Center, US Army RDEC, Redstone Arsenal, Alabama 35898-500, USA</t>
  </si>
  <si>
    <t>4 Charles M. Bowden Research Center, US Army RDEC, Redstone Arsenal, Alabama 35898-500, USA</t>
  </si>
  <si>
    <t>D. de Ceglia (deceglia@deemail.paliba.it) thanks the U.S. Army European Research Office–London for partial financial support.</t>
  </si>
  <si>
    <t>10.1364/AO.40.006072</t>
  </si>
  <si>
    <t>Width of the specular peak perpendicular to the principal plane for rough surfaces</t>
  </si>
  <si>
    <t>10.1364/JOSAB.30.002696</t>
  </si>
  <si>
    <t>Journal of the Optical Society of America B Vol. 30, Issue 10, pp. 2696-2703</t>
  </si>
  <si>
    <t>Rapid scan absorption spectroscopy using a waveform-driven electro-optic phase modulator in the 1.6–1.65 μm region</t>
  </si>
  <si>
    <t>Kevin O. Douglass,1 Stephen E. Maxwell,2 Gar-Wing Truong,3 Roger D. van Zee,3 James R. Whetstone,4 Joseph T. Hodges,3 David A. Long,3 and David F. Plusquellic,1</t>
  </si>
  <si>
    <t>1 Quantum Electronics and Photonics Division, Physical Measurement Laboratory, National Institute of Standards and Technology, Boulder, Colorado 80305, USA
2 Sensor Science Division, Physical Measurement Laboratory, National Institute of Standards and Technology, Gaithersburg, Maryland 20899, USA
3 Chemical Sciences Division, Material Measurement Laboratory, National Institute of Standards and Technology, Gaithersburg, Maryland 20899, USA
4 Office of Special Programs, National Institute of Standards and Technology, Gaithersburg, Maryland 20899, USA</t>
  </si>
  <si>
    <t>Support was provided by the NIST Greenhouse Gas Measurements and Climate Research Program. G.-W. Truong was supported at NIST by an Australian Fulbright Fellowship.</t>
  </si>
  <si>
    <t>10.1364/NFOEC.2009.JThA45</t>
  </si>
  <si>
    <t>Optical Fiber Communication Conference and National Fiber Optic Engineers Conference</t>
  </si>
  <si>
    <t>Analysis of Fiber Dispersion Effects on Phase Modulated Signals Using Constellation Diagram</t>
  </si>
  <si>
    <t>10.1364/AO.14.000336</t>
  </si>
  <si>
    <t>Applied Optics Vol. 14, Issue 2, pp. 336-342</t>
  </si>
  <si>
    <t>Electric-Field Induced Harmonic Generation as a Probe of the Focal Region of a Laser Beam</t>
  </si>
  <si>
    <t>Irving J. Bigio,1,2 R. S. Finn,1,3 and J. F. Ward,1</t>
  </si>
  <si>
    <t>1 When this work was done, all authors were with the Harrison M. Randall Laboratory of Physics, University of Michigan, Ann Arbor, Michigan 48104. USA
2 Los Alamos Scientific Laboratory, Group L-7, P.O. Box 1663, Los Alamos, New Mexico 87544 USA
3 Gulton Electro-Optics Division, P.O. Box 4727, Santa Barbara, California 93102. USA</t>
  </si>
  <si>
    <t>1 When this work was done, all authors were with the Harrison M. Randall Laboratory of Physics, University of Michigan, Ann Arbor, Michigan 48104. USA</t>
  </si>
  <si>
    <t>© 1975 Optical Society of America</t>
  </si>
  <si>
    <t>10.1364/AO.43.005947</t>
  </si>
  <si>
    <t>Design of two-dimensional polarization-selective diffractive optical elements with form-birefringent microstructures</t>
  </si>
  <si>
    <t>Number of Federal Employee Authors:</t>
  </si>
  <si>
    <t>Number of total works with works of govt disclaimers:</t>
  </si>
  <si>
    <t>Number of National Lab Authors:</t>
  </si>
  <si>
    <t>Number of works with works of govt disclaimers from national labs:</t>
  </si>
  <si>
    <t>Number of Contractor (Non Natl Lab) Authors:</t>
  </si>
  <si>
    <t>Number of False Positives that have had searches rerun:</t>
  </si>
  <si>
    <t>Number of False Positives that have not had searches rerun:</t>
  </si>
  <si>
    <t>Number of works with unclear authorship:</t>
  </si>
  <si>
    <t>Number of works that could not be located:</t>
  </si>
  <si>
    <t>Number of works that UNC does not provide access to:</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</si>
</sst>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2"/>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4">
    <xf numFmtId="0" fontId="0" fillId="0" borderId="0" xfId="0"/>
    <xf numFmtId="0" fontId="0" fillId="0" borderId="0" xfId="0" applyFont="1" applyAlignment="1">
      <alignment wrapText="1"/>
    </xf>
    <xf numFmtId="0" fontId="0" fillId="0" borderId="0" xfId="0" applyAlignment="1">
      <alignment wrapText="1"/>
    </xf>
    <xf numFmtId="0" fontId="0" fillId="2" borderId="0" xfId="0" applyFill="1" applyAlignment="1">
      <alignment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abSelected="1" topLeftCell="G49" workbookViewId="0">
      <selection activeCell="J54" sqref="J54"/>
    </sheetView>
  </sheetViews>
  <sheetFormatPr baseColWidth="10" defaultRowHeight="16" x14ac:dyDescent="0.2"/>
  <cols>
    <col min="1" max="1" width="35.33203125" style="2" customWidth="1"/>
    <col min="2" max="2" width="10.83203125" style="2"/>
    <col min="3" max="3" width="55.1640625" style="2" customWidth="1"/>
    <col min="4" max="4" width="69.5" style="2" customWidth="1"/>
    <col min="5" max="5" width="91.83203125" style="2" customWidth="1"/>
    <col min="6" max="6" width="31.83203125" style="2" customWidth="1"/>
    <col min="7" max="7" width="38.83203125" style="2" customWidth="1"/>
    <col min="8" max="8" width="33.1640625" style="2" customWidth="1"/>
    <col min="9" max="9" width="92" style="2" customWidth="1"/>
    <col min="10" max="10" width="10.83203125" style="2"/>
    <col min="11" max="11" width="100.83203125" style="2" customWidth="1"/>
    <col min="12" max="16384" width="10.83203125" style="2"/>
  </cols>
  <sheetData>
    <row r="1" spans="1:12" s="1" customFormat="1" ht="48" x14ac:dyDescent="0.2">
      <c r="A1" s="1" t="s">
        <v>0</v>
      </c>
      <c r="B1" s="1" t="s">
        <v>1</v>
      </c>
      <c r="C1" s="1" t="s">
        <v>2</v>
      </c>
      <c r="D1" s="1" t="s">
        <v>3</v>
      </c>
      <c r="E1" s="1" t="s">
        <v>4</v>
      </c>
      <c r="F1" s="1" t="s">
        <v>5</v>
      </c>
      <c r="G1" s="1" t="s">
        <v>6</v>
      </c>
      <c r="H1" s="1" t="s">
        <v>7</v>
      </c>
      <c r="I1" s="1" t="s">
        <v>8</v>
      </c>
      <c r="J1" s="1" t="s">
        <v>9</v>
      </c>
      <c r="K1" s="1" t="s">
        <v>10</v>
      </c>
      <c r="L1" s="1" t="s">
        <v>11</v>
      </c>
    </row>
    <row r="2" spans="1:12" ht="32" x14ac:dyDescent="0.2">
      <c r="A2" s="2" t="s">
        <v>13</v>
      </c>
      <c r="B2" s="2">
        <v>1981</v>
      </c>
      <c r="C2" s="2" t="s">
        <v>14</v>
      </c>
      <c r="D2" s="2" t="s">
        <v>15</v>
      </c>
      <c r="E2" s="2" t="s">
        <v>16</v>
      </c>
      <c r="F2" s="2" t="s">
        <v>18</v>
      </c>
      <c r="G2" s="2" t="s">
        <v>12</v>
      </c>
      <c r="H2" s="2" t="s">
        <v>17</v>
      </c>
      <c r="I2" s="2" t="s">
        <v>16</v>
      </c>
      <c r="J2" s="2" t="s">
        <v>19</v>
      </c>
      <c r="K2" s="2" t="s">
        <v>20</v>
      </c>
    </row>
    <row r="3" spans="1:12" ht="48" x14ac:dyDescent="0.2">
      <c r="A3" s="2" t="s">
        <v>22</v>
      </c>
      <c r="B3" s="2">
        <v>2004</v>
      </c>
      <c r="C3" s="2" t="s">
        <v>23</v>
      </c>
      <c r="D3" s="2" t="s">
        <v>24</v>
      </c>
      <c r="E3" s="2" t="s">
        <v>25</v>
      </c>
      <c r="F3" s="2" t="s">
        <v>27</v>
      </c>
      <c r="G3" s="2" t="s">
        <v>21</v>
      </c>
      <c r="H3" s="2" t="s">
        <v>26</v>
      </c>
      <c r="I3" s="2" t="s">
        <v>25</v>
      </c>
      <c r="J3" s="2" t="s">
        <v>19</v>
      </c>
      <c r="K3" s="2" t="s">
        <v>28</v>
      </c>
    </row>
    <row r="4" spans="1:12" ht="64" x14ac:dyDescent="0.2">
      <c r="A4" s="2" t="s">
        <v>30</v>
      </c>
      <c r="B4" s="2">
        <v>2014</v>
      </c>
      <c r="C4" s="2" t="s">
        <v>31</v>
      </c>
      <c r="D4" s="2" t="s">
        <v>32</v>
      </c>
      <c r="E4" s="2" t="s">
        <v>33</v>
      </c>
      <c r="F4" s="2" t="s">
        <v>35</v>
      </c>
      <c r="G4" s="2" t="s">
        <v>29</v>
      </c>
      <c r="H4" s="2" t="s">
        <v>17</v>
      </c>
      <c r="I4" s="2" t="s">
        <v>34</v>
      </c>
      <c r="J4" s="2" t="s">
        <v>19</v>
      </c>
      <c r="K4" s="2" t="s">
        <v>36</v>
      </c>
    </row>
    <row r="5" spans="1:12" ht="32" x14ac:dyDescent="0.2">
      <c r="A5" s="2" t="s">
        <v>38</v>
      </c>
      <c r="B5" s="2">
        <v>2008</v>
      </c>
      <c r="C5" s="2" t="s">
        <v>39</v>
      </c>
      <c r="D5" s="2" t="s">
        <v>40</v>
      </c>
      <c r="E5" s="2" t="s">
        <v>41</v>
      </c>
      <c r="F5" s="2" t="s">
        <v>42</v>
      </c>
      <c r="G5" s="2" t="s">
        <v>37</v>
      </c>
      <c r="H5" s="2" t="s">
        <v>17</v>
      </c>
      <c r="I5" s="2" t="s">
        <v>41</v>
      </c>
      <c r="J5" s="2" t="s">
        <v>19</v>
      </c>
      <c r="K5" s="2" t="s">
        <v>43</v>
      </c>
    </row>
    <row r="6" spans="1:12" s="3" customFormat="1" x14ac:dyDescent="0.2">
      <c r="A6" s="3" t="s">
        <v>45</v>
      </c>
      <c r="B6" s="3">
        <v>2015</v>
      </c>
      <c r="C6" s="3" t="s">
        <v>46</v>
      </c>
      <c r="G6" s="3" t="s">
        <v>44</v>
      </c>
      <c r="H6" s="3" t="s">
        <v>47</v>
      </c>
    </row>
    <row r="7" spans="1:12" ht="64" x14ac:dyDescent="0.2">
      <c r="A7" s="2" t="s">
        <v>49</v>
      </c>
      <c r="B7" s="2">
        <v>2016</v>
      </c>
      <c r="C7" s="2" t="s">
        <v>50</v>
      </c>
      <c r="D7" s="2" t="s">
        <v>51</v>
      </c>
      <c r="E7" s="2" t="s">
        <v>52</v>
      </c>
      <c r="F7" s="2" t="s">
        <v>53</v>
      </c>
      <c r="G7" s="2" t="s">
        <v>48</v>
      </c>
      <c r="H7" s="2" t="s">
        <v>17</v>
      </c>
      <c r="I7" s="2" t="s">
        <v>52</v>
      </c>
      <c r="J7" s="2" t="s">
        <v>19</v>
      </c>
      <c r="K7" s="2" t="s">
        <v>54</v>
      </c>
    </row>
    <row r="8" spans="1:12" s="3" customFormat="1" ht="48" x14ac:dyDescent="0.2">
      <c r="A8" s="3" t="s">
        <v>56</v>
      </c>
      <c r="B8" s="3">
        <v>2006</v>
      </c>
      <c r="C8" s="3" t="s">
        <v>57</v>
      </c>
      <c r="G8" s="3" t="s">
        <v>55</v>
      </c>
      <c r="H8" s="3" t="s">
        <v>47</v>
      </c>
    </row>
    <row r="9" spans="1:12" ht="32" x14ac:dyDescent="0.2">
      <c r="A9" s="2" t="s">
        <v>59</v>
      </c>
      <c r="B9" s="2">
        <v>1990</v>
      </c>
      <c r="C9" s="2" t="s">
        <v>60</v>
      </c>
      <c r="D9" s="2" t="s">
        <v>61</v>
      </c>
      <c r="E9" s="2" t="s">
        <v>62</v>
      </c>
      <c r="F9" s="2" t="s">
        <v>64</v>
      </c>
      <c r="G9" s="2" t="s">
        <v>58</v>
      </c>
      <c r="H9" s="2" t="s">
        <v>17</v>
      </c>
      <c r="I9" s="2" t="s">
        <v>63</v>
      </c>
      <c r="J9" s="2" t="s">
        <v>19</v>
      </c>
      <c r="K9" s="2" t="s">
        <v>65</v>
      </c>
    </row>
    <row r="10" spans="1:12" ht="32" x14ac:dyDescent="0.2">
      <c r="A10" s="2" t="s">
        <v>67</v>
      </c>
      <c r="B10" s="2">
        <v>2007</v>
      </c>
      <c r="C10" s="2" t="s">
        <v>68</v>
      </c>
      <c r="D10" s="2" t="s">
        <v>69</v>
      </c>
      <c r="E10" s="2" t="s">
        <v>70</v>
      </c>
      <c r="F10" s="2" t="s">
        <v>72</v>
      </c>
      <c r="G10" s="2" t="s">
        <v>66</v>
      </c>
      <c r="H10" s="2" t="s">
        <v>71</v>
      </c>
      <c r="I10" s="2" t="s">
        <v>70</v>
      </c>
      <c r="J10" s="2" t="s">
        <v>19</v>
      </c>
      <c r="K10" s="2" t="s">
        <v>73</v>
      </c>
    </row>
    <row r="11" spans="1:12" ht="32" x14ac:dyDescent="0.2">
      <c r="A11" s="2" t="s">
        <v>75</v>
      </c>
      <c r="B11" s="2">
        <v>1994</v>
      </c>
      <c r="C11" s="2" t="s">
        <v>76</v>
      </c>
      <c r="D11" s="2" t="s">
        <v>77</v>
      </c>
      <c r="E11" s="2" t="s">
        <v>78</v>
      </c>
      <c r="F11" s="2" t="s">
        <v>80</v>
      </c>
      <c r="G11" s="2" t="s">
        <v>74</v>
      </c>
      <c r="H11" s="2" t="s">
        <v>17</v>
      </c>
      <c r="I11" s="2" t="s">
        <v>79</v>
      </c>
      <c r="J11" s="2" t="s">
        <v>19</v>
      </c>
      <c r="K11" s="2" t="s">
        <v>20</v>
      </c>
    </row>
    <row r="12" spans="1:12" ht="32" x14ac:dyDescent="0.2">
      <c r="A12" s="2" t="s">
        <v>82</v>
      </c>
      <c r="B12" s="2">
        <v>2004</v>
      </c>
      <c r="C12" s="2" t="s">
        <v>83</v>
      </c>
      <c r="D12" s="2" t="s">
        <v>84</v>
      </c>
      <c r="E12" s="2" t="s">
        <v>85</v>
      </c>
      <c r="F12" s="2" t="s">
        <v>27</v>
      </c>
      <c r="G12" s="2" t="s">
        <v>81</v>
      </c>
      <c r="H12" s="2" t="s">
        <v>17</v>
      </c>
      <c r="I12" s="2" t="s">
        <v>86</v>
      </c>
      <c r="J12" s="2" t="s">
        <v>19</v>
      </c>
      <c r="K12" s="2" t="s">
        <v>87</v>
      </c>
    </row>
    <row r="13" spans="1:12" ht="64" x14ac:dyDescent="0.2">
      <c r="A13" s="2" t="s">
        <v>89</v>
      </c>
      <c r="B13" s="2">
        <v>2006</v>
      </c>
      <c r="C13" s="2" t="s">
        <v>90</v>
      </c>
      <c r="D13" s="2" t="s">
        <v>91</v>
      </c>
      <c r="E13" s="2" t="s">
        <v>92</v>
      </c>
      <c r="F13" s="2" t="s">
        <v>93</v>
      </c>
      <c r="G13" s="2" t="s">
        <v>88</v>
      </c>
      <c r="H13" s="2" t="s">
        <v>71</v>
      </c>
      <c r="I13" s="2" t="s">
        <v>92</v>
      </c>
      <c r="J13" s="2" t="s">
        <v>19</v>
      </c>
      <c r="K13" s="2" t="s">
        <v>94</v>
      </c>
    </row>
    <row r="14" spans="1:12" ht="64" x14ac:dyDescent="0.2">
      <c r="A14" s="2" t="s">
        <v>96</v>
      </c>
      <c r="B14" s="2">
        <v>2011</v>
      </c>
      <c r="C14" s="2" t="s">
        <v>97</v>
      </c>
      <c r="D14" s="2" t="s">
        <v>98</v>
      </c>
      <c r="E14" s="2" t="s">
        <v>99</v>
      </c>
      <c r="F14" s="2" t="s">
        <v>101</v>
      </c>
      <c r="G14" s="2" t="s">
        <v>95</v>
      </c>
      <c r="H14" s="2" t="s">
        <v>26</v>
      </c>
      <c r="I14" s="2" t="s">
        <v>100</v>
      </c>
      <c r="J14" s="2" t="s">
        <v>19</v>
      </c>
      <c r="K14" s="2" t="s">
        <v>102</v>
      </c>
    </row>
    <row r="15" spans="1:12" ht="32" x14ac:dyDescent="0.2">
      <c r="A15" s="2" t="s">
        <v>104</v>
      </c>
      <c r="B15" s="2">
        <v>2002</v>
      </c>
      <c r="C15" s="2" t="s">
        <v>105</v>
      </c>
      <c r="D15" s="2" t="s">
        <v>106</v>
      </c>
      <c r="E15" s="2" t="s">
        <v>107</v>
      </c>
      <c r="F15" s="2" t="s">
        <v>108</v>
      </c>
      <c r="G15" s="2" t="s">
        <v>103</v>
      </c>
      <c r="H15" s="2" t="s">
        <v>17</v>
      </c>
      <c r="I15" s="2" t="s">
        <v>107</v>
      </c>
      <c r="J15" s="2" t="s">
        <v>19</v>
      </c>
      <c r="K15" s="2" t="s">
        <v>109</v>
      </c>
    </row>
    <row r="16" spans="1:12" ht="48" x14ac:dyDescent="0.2">
      <c r="A16" s="2" t="s">
        <v>111</v>
      </c>
      <c r="B16" s="2">
        <v>2001</v>
      </c>
      <c r="C16" s="2" t="s">
        <v>112</v>
      </c>
      <c r="D16" s="2" t="s">
        <v>113</v>
      </c>
      <c r="E16" s="2" t="s">
        <v>114</v>
      </c>
      <c r="F16" s="2" t="s">
        <v>116</v>
      </c>
      <c r="G16" s="2" t="s">
        <v>110</v>
      </c>
      <c r="H16" s="2" t="s">
        <v>26</v>
      </c>
      <c r="I16" s="2" t="s">
        <v>115</v>
      </c>
      <c r="J16" s="2" t="s">
        <v>19</v>
      </c>
      <c r="K16" s="2" t="s">
        <v>20</v>
      </c>
    </row>
    <row r="17" spans="1:11" ht="48" x14ac:dyDescent="0.2">
      <c r="A17" s="2" t="s">
        <v>118</v>
      </c>
      <c r="B17" s="2">
        <v>1990</v>
      </c>
      <c r="C17" s="2" t="s">
        <v>119</v>
      </c>
      <c r="D17" s="2" t="s">
        <v>120</v>
      </c>
      <c r="E17" s="2" t="s">
        <v>121</v>
      </c>
      <c r="F17" s="2" t="s">
        <v>64</v>
      </c>
      <c r="G17" s="2" t="s">
        <v>117</v>
      </c>
      <c r="H17" s="2" t="s">
        <v>26</v>
      </c>
      <c r="I17" s="2" t="s">
        <v>121</v>
      </c>
      <c r="J17" s="2" t="s">
        <v>19</v>
      </c>
      <c r="K17" s="2" t="s">
        <v>122</v>
      </c>
    </row>
    <row r="18" spans="1:11" ht="48" x14ac:dyDescent="0.2">
      <c r="A18" s="2" t="s">
        <v>124</v>
      </c>
      <c r="B18" s="2">
        <v>1993</v>
      </c>
      <c r="C18" s="2" t="s">
        <v>125</v>
      </c>
      <c r="D18" s="2" t="s">
        <v>126</v>
      </c>
      <c r="E18" s="2" t="s">
        <v>127</v>
      </c>
      <c r="F18" s="2" t="s">
        <v>129</v>
      </c>
      <c r="G18" s="2" t="s">
        <v>123</v>
      </c>
      <c r="H18" s="2" t="s">
        <v>17</v>
      </c>
      <c r="I18" s="2" t="s">
        <v>128</v>
      </c>
      <c r="J18" s="2" t="s">
        <v>19</v>
      </c>
      <c r="K18" s="2" t="s">
        <v>130</v>
      </c>
    </row>
    <row r="19" spans="1:11" s="3" customFormat="1" ht="32" x14ac:dyDescent="0.2">
      <c r="A19" s="3" t="s">
        <v>56</v>
      </c>
      <c r="B19" s="3">
        <v>2007</v>
      </c>
      <c r="C19" s="3" t="s">
        <v>132</v>
      </c>
      <c r="G19" s="3" t="s">
        <v>131</v>
      </c>
      <c r="H19" s="3" t="s">
        <v>47</v>
      </c>
    </row>
    <row r="20" spans="1:11" ht="48" x14ac:dyDescent="0.2">
      <c r="A20" s="2" t="s">
        <v>134</v>
      </c>
      <c r="B20" s="2">
        <v>2010</v>
      </c>
      <c r="C20" s="2" t="s">
        <v>135</v>
      </c>
      <c r="D20" s="2" t="s">
        <v>136</v>
      </c>
      <c r="E20" s="2" t="s">
        <v>137</v>
      </c>
      <c r="F20" s="2" t="s">
        <v>139</v>
      </c>
      <c r="G20" s="2" t="s">
        <v>133</v>
      </c>
      <c r="H20" s="2" t="s">
        <v>17</v>
      </c>
      <c r="I20" s="2" t="s">
        <v>138</v>
      </c>
      <c r="J20" s="2" t="s">
        <v>19</v>
      </c>
      <c r="K20" s="2" t="s">
        <v>20</v>
      </c>
    </row>
    <row r="21" spans="1:11" ht="32" x14ac:dyDescent="0.2">
      <c r="A21" s="2" t="s">
        <v>141</v>
      </c>
      <c r="B21" s="2">
        <v>1991</v>
      </c>
      <c r="C21" s="2" t="s">
        <v>142</v>
      </c>
      <c r="D21" s="2" t="s">
        <v>143</v>
      </c>
      <c r="E21" s="2" t="s">
        <v>144</v>
      </c>
      <c r="F21" s="2" t="s">
        <v>145</v>
      </c>
      <c r="G21" s="2" t="s">
        <v>140</v>
      </c>
      <c r="H21" s="2" t="s">
        <v>26</v>
      </c>
      <c r="I21" s="2" t="s">
        <v>144</v>
      </c>
      <c r="J21" s="2" t="s">
        <v>19</v>
      </c>
      <c r="K21" s="2" t="s">
        <v>146</v>
      </c>
    </row>
    <row r="22" spans="1:11" ht="48" x14ac:dyDescent="0.2">
      <c r="A22" s="2" t="s">
        <v>148</v>
      </c>
      <c r="B22" s="2">
        <v>2006</v>
      </c>
      <c r="C22" s="2" t="s">
        <v>149</v>
      </c>
      <c r="D22" s="2" t="s">
        <v>150</v>
      </c>
      <c r="E22" s="2" t="s">
        <v>151</v>
      </c>
      <c r="F22" s="2" t="s">
        <v>93</v>
      </c>
      <c r="G22" s="2" t="s">
        <v>147</v>
      </c>
      <c r="H22" s="2" t="s">
        <v>71</v>
      </c>
      <c r="I22" s="2" t="s">
        <v>152</v>
      </c>
      <c r="J22" s="2" t="s">
        <v>19</v>
      </c>
      <c r="K22" s="2" t="s">
        <v>20</v>
      </c>
    </row>
    <row r="23" spans="1:11" ht="48" x14ac:dyDescent="0.2">
      <c r="A23" s="2" t="s">
        <v>154</v>
      </c>
      <c r="B23" s="2">
        <v>1993</v>
      </c>
      <c r="C23" s="2" t="s">
        <v>155</v>
      </c>
      <c r="D23" s="2" t="s">
        <v>156</v>
      </c>
      <c r="E23" s="2" t="s">
        <v>157</v>
      </c>
      <c r="F23" s="2" t="s">
        <v>129</v>
      </c>
      <c r="G23" s="2" t="s">
        <v>153</v>
      </c>
      <c r="H23" s="2" t="s">
        <v>17</v>
      </c>
      <c r="I23" s="2" t="s">
        <v>157</v>
      </c>
      <c r="J23" s="2" t="s">
        <v>19</v>
      </c>
      <c r="K23" s="2" t="s">
        <v>158</v>
      </c>
    </row>
    <row r="24" spans="1:11" s="3" customFormat="1" ht="32" x14ac:dyDescent="0.2">
      <c r="A24" s="3" t="s">
        <v>45</v>
      </c>
      <c r="B24" s="3">
        <v>1997</v>
      </c>
      <c r="C24" s="3" t="s">
        <v>159</v>
      </c>
      <c r="G24" s="3" t="s">
        <v>160</v>
      </c>
      <c r="H24" s="3" t="s">
        <v>47</v>
      </c>
    </row>
    <row r="25" spans="1:11" ht="48" x14ac:dyDescent="0.2">
      <c r="A25" s="2" t="s">
        <v>162</v>
      </c>
      <c r="B25" s="2">
        <v>2008</v>
      </c>
      <c r="C25" s="2" t="s">
        <v>163</v>
      </c>
      <c r="D25" s="2" t="s">
        <v>164</v>
      </c>
      <c r="E25" s="2" t="s">
        <v>165</v>
      </c>
      <c r="F25" s="2" t="s">
        <v>20</v>
      </c>
      <c r="G25" s="2" t="s">
        <v>161</v>
      </c>
      <c r="H25" s="2" t="s">
        <v>167</v>
      </c>
      <c r="I25" s="2" t="s">
        <v>166</v>
      </c>
      <c r="J25" s="2" t="s">
        <v>19</v>
      </c>
      <c r="K25" s="2" t="s">
        <v>20</v>
      </c>
    </row>
    <row r="26" spans="1:11" s="3" customFormat="1" ht="32" x14ac:dyDescent="0.2">
      <c r="A26" s="3" t="s">
        <v>45</v>
      </c>
      <c r="B26" s="3">
        <v>2001</v>
      </c>
      <c r="C26" s="3" t="s">
        <v>169</v>
      </c>
      <c r="G26" s="3" t="s">
        <v>168</v>
      </c>
      <c r="H26" s="3" t="s">
        <v>47</v>
      </c>
    </row>
    <row r="27" spans="1:11" s="3" customFormat="1" x14ac:dyDescent="0.2">
      <c r="A27" s="3" t="s">
        <v>45</v>
      </c>
      <c r="B27" s="3">
        <v>2003</v>
      </c>
      <c r="C27" s="3" t="s">
        <v>171</v>
      </c>
      <c r="G27" s="3" t="s">
        <v>170</v>
      </c>
      <c r="H27" s="3" t="s">
        <v>47</v>
      </c>
    </row>
    <row r="28" spans="1:11" ht="64" x14ac:dyDescent="0.2">
      <c r="A28" s="2" t="s">
        <v>173</v>
      </c>
      <c r="B28" s="2">
        <v>1980</v>
      </c>
      <c r="C28" s="2" t="s">
        <v>174</v>
      </c>
      <c r="D28" s="2" t="s">
        <v>175</v>
      </c>
      <c r="E28" s="2" t="s">
        <v>176</v>
      </c>
      <c r="F28" s="2" t="s">
        <v>177</v>
      </c>
      <c r="G28" s="2" t="s">
        <v>172</v>
      </c>
      <c r="H28" s="2" t="s">
        <v>17</v>
      </c>
      <c r="I28" s="2" t="s">
        <v>176</v>
      </c>
      <c r="J28" s="2" t="s">
        <v>19</v>
      </c>
      <c r="K28" s="2" t="s">
        <v>178</v>
      </c>
    </row>
    <row r="29" spans="1:11" ht="96" x14ac:dyDescent="0.2">
      <c r="A29" s="2" t="s">
        <v>180</v>
      </c>
      <c r="B29" s="2">
        <v>2017</v>
      </c>
      <c r="C29" s="2" t="s">
        <v>181</v>
      </c>
      <c r="D29" s="2" t="s">
        <v>182</v>
      </c>
      <c r="E29" s="2" t="s">
        <v>183</v>
      </c>
      <c r="F29" s="2" t="s">
        <v>185</v>
      </c>
      <c r="G29" s="2" t="s">
        <v>179</v>
      </c>
      <c r="H29" s="2" t="s">
        <v>17</v>
      </c>
      <c r="I29" s="2" t="s">
        <v>184</v>
      </c>
      <c r="J29" s="2" t="s">
        <v>19</v>
      </c>
      <c r="K29" s="2" t="s">
        <v>186</v>
      </c>
    </row>
    <row r="30" spans="1:11" ht="32" x14ac:dyDescent="0.2">
      <c r="A30" s="2" t="s">
        <v>188</v>
      </c>
      <c r="B30" s="2">
        <v>1982</v>
      </c>
      <c r="C30" s="2" t="s">
        <v>189</v>
      </c>
      <c r="D30" s="2" t="s">
        <v>190</v>
      </c>
      <c r="E30" s="2" t="s">
        <v>191</v>
      </c>
      <c r="F30" s="2" t="s">
        <v>192</v>
      </c>
      <c r="G30" s="2" t="s">
        <v>187</v>
      </c>
      <c r="H30" s="2" t="s">
        <v>26</v>
      </c>
      <c r="I30" s="2" t="s">
        <v>191</v>
      </c>
      <c r="J30" s="2" t="s">
        <v>19</v>
      </c>
      <c r="K30" s="2" t="s">
        <v>193</v>
      </c>
    </row>
    <row r="31" spans="1:11" s="3" customFormat="1" ht="32" x14ac:dyDescent="0.2">
      <c r="A31" s="3" t="s">
        <v>45</v>
      </c>
      <c r="B31" s="3">
        <v>2006</v>
      </c>
      <c r="C31" s="3" t="s">
        <v>195</v>
      </c>
      <c r="G31" s="3" t="s">
        <v>194</v>
      </c>
      <c r="H31" s="3" t="s">
        <v>47</v>
      </c>
    </row>
    <row r="32" spans="1:11" ht="48" x14ac:dyDescent="0.2">
      <c r="A32" s="2" t="s">
        <v>197</v>
      </c>
      <c r="B32" s="2">
        <v>2012</v>
      </c>
      <c r="C32" s="2" t="s">
        <v>198</v>
      </c>
      <c r="D32" s="2" t="s">
        <v>199</v>
      </c>
      <c r="E32" s="2" t="s">
        <v>200</v>
      </c>
      <c r="F32" s="2" t="s">
        <v>202</v>
      </c>
      <c r="G32" s="2" t="s">
        <v>196</v>
      </c>
      <c r="H32" s="2" t="s">
        <v>26</v>
      </c>
      <c r="I32" s="2" t="s">
        <v>201</v>
      </c>
      <c r="J32" s="2" t="s">
        <v>19</v>
      </c>
      <c r="K32" s="2" t="s">
        <v>20</v>
      </c>
    </row>
    <row r="33" spans="1:11" s="3" customFormat="1" ht="32" x14ac:dyDescent="0.2">
      <c r="A33" s="3" t="s">
        <v>45</v>
      </c>
      <c r="B33" s="3">
        <v>2005</v>
      </c>
      <c r="C33" s="3" t="s">
        <v>204</v>
      </c>
      <c r="G33" s="3" t="s">
        <v>203</v>
      </c>
      <c r="H33" s="3" t="s">
        <v>47</v>
      </c>
    </row>
    <row r="34" spans="1:11" ht="64" x14ac:dyDescent="0.2">
      <c r="A34" s="2" t="s">
        <v>206</v>
      </c>
      <c r="B34" s="2">
        <v>1994</v>
      </c>
      <c r="C34" s="2" t="s">
        <v>207</v>
      </c>
      <c r="D34" s="2" t="s">
        <v>208</v>
      </c>
      <c r="E34" s="2" t="s">
        <v>209</v>
      </c>
      <c r="F34" s="2" t="s">
        <v>80</v>
      </c>
      <c r="G34" s="2" t="s">
        <v>205</v>
      </c>
      <c r="H34" s="2" t="s">
        <v>17</v>
      </c>
      <c r="I34" s="2" t="s">
        <v>210</v>
      </c>
      <c r="J34" s="2" t="s">
        <v>19</v>
      </c>
      <c r="K34" s="2" t="s">
        <v>211</v>
      </c>
    </row>
    <row r="35" spans="1:11" s="3" customFormat="1" x14ac:dyDescent="0.2">
      <c r="A35" s="3" t="s">
        <v>45</v>
      </c>
      <c r="B35" s="3">
        <v>2009</v>
      </c>
      <c r="C35" s="3" t="s">
        <v>213</v>
      </c>
      <c r="G35" s="3" t="s">
        <v>212</v>
      </c>
      <c r="H35" s="3" t="s">
        <v>47</v>
      </c>
    </row>
    <row r="36" spans="1:11" ht="96" x14ac:dyDescent="0.2">
      <c r="A36" s="2" t="s">
        <v>215</v>
      </c>
      <c r="B36" s="2">
        <v>2016</v>
      </c>
      <c r="C36" s="2" t="s">
        <v>216</v>
      </c>
      <c r="D36" s="2" t="s">
        <v>217</v>
      </c>
      <c r="E36" s="2" t="s">
        <v>218</v>
      </c>
      <c r="F36" s="2" t="s">
        <v>53</v>
      </c>
      <c r="G36" s="2" t="s">
        <v>214</v>
      </c>
      <c r="H36" s="2" t="s">
        <v>17</v>
      </c>
      <c r="I36" s="2" t="s">
        <v>219</v>
      </c>
      <c r="J36" s="2" t="s">
        <v>19</v>
      </c>
      <c r="K36" s="2" t="s">
        <v>220</v>
      </c>
    </row>
    <row r="37" spans="1:11" ht="32" x14ac:dyDescent="0.2">
      <c r="A37" s="2" t="s">
        <v>222</v>
      </c>
      <c r="B37" s="2">
        <v>1993</v>
      </c>
      <c r="C37" s="2" t="s">
        <v>223</v>
      </c>
      <c r="D37" s="2" t="s">
        <v>224</v>
      </c>
      <c r="E37" s="2" t="s">
        <v>225</v>
      </c>
      <c r="F37" s="2" t="s">
        <v>129</v>
      </c>
      <c r="G37" s="2" t="s">
        <v>221</v>
      </c>
      <c r="H37" s="2" t="s">
        <v>17</v>
      </c>
      <c r="I37" s="2" t="s">
        <v>225</v>
      </c>
      <c r="J37" s="2" t="s">
        <v>19</v>
      </c>
      <c r="K37" s="2" t="s">
        <v>20</v>
      </c>
    </row>
    <row r="38" spans="1:11" s="3" customFormat="1" ht="32" x14ac:dyDescent="0.2">
      <c r="A38" s="3" t="s">
        <v>227</v>
      </c>
      <c r="B38" s="3">
        <v>1982</v>
      </c>
      <c r="C38" s="3" t="s">
        <v>228</v>
      </c>
      <c r="G38" s="3" t="s">
        <v>226</v>
      </c>
      <c r="H38" s="3" t="s">
        <v>47</v>
      </c>
    </row>
    <row r="39" spans="1:11" s="3" customFormat="1" x14ac:dyDescent="0.2">
      <c r="A39" s="3" t="s">
        <v>45</v>
      </c>
      <c r="B39" s="3">
        <v>2006</v>
      </c>
      <c r="C39" s="3" t="s">
        <v>230</v>
      </c>
      <c r="G39" s="3" t="s">
        <v>229</v>
      </c>
      <c r="H39" s="3" t="s">
        <v>47</v>
      </c>
    </row>
    <row r="40" spans="1:11" ht="32" x14ac:dyDescent="0.2">
      <c r="A40" s="2" t="s">
        <v>232</v>
      </c>
      <c r="B40" s="2">
        <v>2001</v>
      </c>
      <c r="C40" s="2" t="s">
        <v>233</v>
      </c>
      <c r="D40" s="2" t="s">
        <v>234</v>
      </c>
      <c r="E40" s="2" t="s">
        <v>235</v>
      </c>
      <c r="F40" s="2" t="s">
        <v>116</v>
      </c>
      <c r="G40" s="2" t="s">
        <v>231</v>
      </c>
      <c r="H40" s="2" t="s">
        <v>17</v>
      </c>
      <c r="I40" s="2" t="s">
        <v>235</v>
      </c>
      <c r="J40" s="2" t="s">
        <v>19</v>
      </c>
      <c r="K40" s="2" t="s">
        <v>236</v>
      </c>
    </row>
    <row r="41" spans="1:11" ht="96" x14ac:dyDescent="0.2">
      <c r="A41" s="2" t="s">
        <v>238</v>
      </c>
      <c r="B41" s="2">
        <v>2012</v>
      </c>
      <c r="C41" s="2" t="s">
        <v>239</v>
      </c>
      <c r="D41" s="2" t="s">
        <v>240</v>
      </c>
      <c r="E41" s="2" t="s">
        <v>241</v>
      </c>
      <c r="F41" s="2" t="s">
        <v>202</v>
      </c>
      <c r="G41" s="2" t="s">
        <v>237</v>
      </c>
      <c r="H41" s="2" t="s">
        <v>17</v>
      </c>
      <c r="I41" s="2" t="s">
        <v>242</v>
      </c>
      <c r="J41" s="2" t="s">
        <v>19</v>
      </c>
      <c r="K41" s="2" t="s">
        <v>243</v>
      </c>
    </row>
    <row r="42" spans="1:11" ht="64" x14ac:dyDescent="0.2">
      <c r="A42" s="2" t="s">
        <v>245</v>
      </c>
      <c r="B42" s="2">
        <v>1996</v>
      </c>
      <c r="C42" s="2" t="s">
        <v>246</v>
      </c>
      <c r="D42" s="2" t="s">
        <v>247</v>
      </c>
      <c r="E42" s="2" t="s">
        <v>248</v>
      </c>
      <c r="F42" s="2" t="s">
        <v>250</v>
      </c>
      <c r="G42" s="2" t="s">
        <v>244</v>
      </c>
      <c r="H42" s="2" t="s">
        <v>17</v>
      </c>
      <c r="I42" s="2" t="s">
        <v>249</v>
      </c>
      <c r="J42" s="2" t="s">
        <v>19</v>
      </c>
      <c r="K42" s="2" t="s">
        <v>251</v>
      </c>
    </row>
    <row r="43" spans="1:11" ht="32" x14ac:dyDescent="0.2">
      <c r="A43" s="2" t="s">
        <v>253</v>
      </c>
      <c r="B43" s="2">
        <v>2003</v>
      </c>
      <c r="C43" s="2" t="s">
        <v>254</v>
      </c>
      <c r="D43" s="2" t="s">
        <v>255</v>
      </c>
      <c r="E43" s="2" t="s">
        <v>256</v>
      </c>
      <c r="F43" s="2" t="s">
        <v>20</v>
      </c>
      <c r="G43" s="2" t="s">
        <v>252</v>
      </c>
      <c r="H43" s="2" t="s">
        <v>167</v>
      </c>
      <c r="I43" s="2" t="s">
        <v>256</v>
      </c>
      <c r="J43" s="2" t="s">
        <v>19</v>
      </c>
      <c r="K43" s="2" t="s">
        <v>20</v>
      </c>
    </row>
    <row r="44" spans="1:11" s="3" customFormat="1" ht="32" x14ac:dyDescent="0.2">
      <c r="A44" s="3" t="s">
        <v>258</v>
      </c>
      <c r="B44" s="3">
        <v>2012</v>
      </c>
      <c r="C44" s="3" t="s">
        <v>259</v>
      </c>
      <c r="G44" s="3" t="s">
        <v>257</v>
      </c>
      <c r="H44" s="3" t="s">
        <v>47</v>
      </c>
    </row>
    <row r="45" spans="1:11" ht="112" x14ac:dyDescent="0.2">
      <c r="A45" s="2" t="s">
        <v>261</v>
      </c>
      <c r="B45" s="2">
        <v>2010</v>
      </c>
      <c r="C45" s="2" t="s">
        <v>262</v>
      </c>
      <c r="D45" s="2" t="s">
        <v>263</v>
      </c>
      <c r="E45" s="2" t="s">
        <v>264</v>
      </c>
      <c r="F45" s="2" t="s">
        <v>20</v>
      </c>
      <c r="G45" s="2" t="s">
        <v>260</v>
      </c>
      <c r="H45" s="2" t="s">
        <v>265</v>
      </c>
      <c r="I45" s="2" t="s">
        <v>266</v>
      </c>
      <c r="J45" s="2" t="s">
        <v>19</v>
      </c>
      <c r="K45" s="2" t="s">
        <v>20</v>
      </c>
    </row>
    <row r="46" spans="1:11" ht="64" x14ac:dyDescent="0.2">
      <c r="A46" s="2" t="s">
        <v>268</v>
      </c>
      <c r="B46" s="2">
        <v>2007</v>
      </c>
      <c r="C46" s="2" t="s">
        <v>269</v>
      </c>
      <c r="D46" s="2" t="s">
        <v>270</v>
      </c>
      <c r="E46" s="2" t="s">
        <v>271</v>
      </c>
      <c r="F46" s="2" t="s">
        <v>72</v>
      </c>
      <c r="G46" s="2" t="s">
        <v>267</v>
      </c>
      <c r="H46" s="2" t="s">
        <v>17</v>
      </c>
      <c r="I46" s="2" t="s">
        <v>272</v>
      </c>
      <c r="J46" s="2" t="s">
        <v>19</v>
      </c>
      <c r="K46" s="2" t="s">
        <v>273</v>
      </c>
    </row>
    <row r="47" spans="1:11" s="3" customFormat="1" ht="32" x14ac:dyDescent="0.2">
      <c r="A47" s="3" t="s">
        <v>45</v>
      </c>
      <c r="B47" s="3">
        <v>2001</v>
      </c>
      <c r="C47" s="3" t="s">
        <v>275</v>
      </c>
      <c r="G47" s="3" t="s">
        <v>274</v>
      </c>
      <c r="H47" s="3" t="s">
        <v>47</v>
      </c>
    </row>
    <row r="48" spans="1:11" ht="128" x14ac:dyDescent="0.2">
      <c r="A48" s="2" t="s">
        <v>277</v>
      </c>
      <c r="B48" s="2">
        <v>2013</v>
      </c>
      <c r="C48" s="2" t="s">
        <v>278</v>
      </c>
      <c r="D48" s="2" t="s">
        <v>279</v>
      </c>
      <c r="E48" s="2" t="s">
        <v>280</v>
      </c>
      <c r="F48" s="2" t="s">
        <v>20</v>
      </c>
      <c r="G48" s="2" t="s">
        <v>276</v>
      </c>
      <c r="H48" s="2" t="s">
        <v>17</v>
      </c>
      <c r="I48" s="2" t="s">
        <v>280</v>
      </c>
      <c r="J48" s="2" t="s">
        <v>19</v>
      </c>
      <c r="K48" s="2" t="s">
        <v>281</v>
      </c>
    </row>
    <row r="49" spans="1:11" s="3" customFormat="1" ht="48" x14ac:dyDescent="0.2">
      <c r="A49" s="3" t="s">
        <v>283</v>
      </c>
      <c r="B49" s="3">
        <v>2009</v>
      </c>
      <c r="C49" s="3" t="s">
        <v>284</v>
      </c>
      <c r="G49" s="3" t="s">
        <v>282</v>
      </c>
      <c r="H49" s="3" t="s">
        <v>47</v>
      </c>
    </row>
    <row r="50" spans="1:11" ht="64" x14ac:dyDescent="0.2">
      <c r="A50" s="2" t="s">
        <v>286</v>
      </c>
      <c r="B50" s="2">
        <v>1975</v>
      </c>
      <c r="C50" s="2" t="s">
        <v>287</v>
      </c>
      <c r="D50" s="2" t="s">
        <v>288</v>
      </c>
      <c r="E50" s="2" t="s">
        <v>289</v>
      </c>
      <c r="F50" s="2" t="s">
        <v>291</v>
      </c>
      <c r="G50" s="2" t="s">
        <v>285</v>
      </c>
      <c r="H50" s="2" t="s">
        <v>265</v>
      </c>
      <c r="I50" s="2" t="s">
        <v>290</v>
      </c>
      <c r="J50" s="2" t="s">
        <v>19</v>
      </c>
      <c r="K50" s="2" t="s">
        <v>20</v>
      </c>
    </row>
    <row r="51" spans="1:11" s="3" customFormat="1" ht="32" x14ac:dyDescent="0.2">
      <c r="A51" s="3" t="s">
        <v>45</v>
      </c>
      <c r="B51" s="3">
        <v>2004</v>
      </c>
      <c r="C51" s="3" t="s">
        <v>293</v>
      </c>
      <c r="G51" s="3" t="s">
        <v>292</v>
      </c>
      <c r="H51" s="3" t="s">
        <v>47</v>
      </c>
    </row>
    <row r="52" spans="1:11" x14ac:dyDescent="0.2">
      <c r="G52" s="1" t="s">
        <v>294</v>
      </c>
      <c r="H52" s="1">
        <f>COUNTIF(H1:H51, "*Employee*")</f>
        <v>21</v>
      </c>
      <c r="I52" s="2" t="s">
        <v>295</v>
      </c>
      <c r="J52" s="2">
        <f>COUNTIF(J1:J51, "*Yes*")</f>
        <v>0</v>
      </c>
    </row>
    <row r="53" spans="1:11" x14ac:dyDescent="0.2">
      <c r="G53" s="1" t="s">
        <v>296</v>
      </c>
      <c r="H53" s="1">
        <f>COUNTIF(H1:H51, "*National Lab*")</f>
        <v>7</v>
      </c>
      <c r="I53" s="2" t="s">
        <v>297</v>
      </c>
      <c r="J53" s="2">
        <f>COUNTIF(J1:J51, "Yes, National Lab")</f>
        <v>0</v>
      </c>
    </row>
    <row r="54" spans="1:11" x14ac:dyDescent="0.2">
      <c r="G54" s="1" t="s">
        <v>298</v>
      </c>
      <c r="H54" s="1">
        <f>COUNTIF(H1:H51, "*Contractor*")</f>
        <v>0</v>
      </c>
    </row>
    <row r="55" spans="1:11" ht="32" x14ac:dyDescent="0.2">
      <c r="G55" s="1" t="s">
        <v>299</v>
      </c>
      <c r="H55" s="1">
        <f>COUNTIF(H1:H51, "False Positive; Search Rerun")</f>
        <v>2</v>
      </c>
    </row>
    <row r="56" spans="1:11" ht="32" x14ac:dyDescent="0.2">
      <c r="G56" s="1" t="s">
        <v>300</v>
      </c>
      <c r="H56" s="1">
        <f>COUNTIF(H1:H51, "False Positive")</f>
        <v>2</v>
      </c>
    </row>
    <row r="57" spans="1:11" x14ac:dyDescent="0.2">
      <c r="G57" s="1" t="s">
        <v>301</v>
      </c>
      <c r="H57" s="1">
        <f>COUNTIF(H1:H51, "Unsure")</f>
        <v>3</v>
      </c>
    </row>
    <row r="58" spans="1:11" x14ac:dyDescent="0.2">
      <c r="G58" s="2" t="s">
        <v>302</v>
      </c>
      <c r="H58" s="2">
        <f>COUNTIF(H1:H51, "*Couldn't*")</f>
        <v>0</v>
      </c>
    </row>
    <row r="59" spans="1:11" ht="32" x14ac:dyDescent="0.2">
      <c r="G59" s="2" t="s">
        <v>303</v>
      </c>
      <c r="H59" s="2">
        <f>COUNTIF(H1:H51, "No access")</f>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2017-07-10T15:59:42Z</dcterms:created>
  <dcterms:modified xsi:type="dcterms:W3CDTF">2017-08-11T15:19:31Z</dcterms:modified>
</cp:coreProperties>
</file>