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Sutton/Documents/PublicResourceFellowship/Audits/UniversityofChicagoAudit/"/>
    </mc:Choice>
  </mc:AlternateContent>
  <bookViews>
    <workbookView xWindow="640" yWindow="800" windowWidth="24960" windowHeight="13520" tabRatio="500"/>
  </bookViews>
  <sheets>
    <sheet name="Sheet1" sheetId="1" r:id="rId1"/>
  </sheet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H59" i="1" l="1"/>
  <c r="H58" i="1"/>
  <c r="H57" i="1"/>
  <c r="H56" i="1"/>
  <c r="H55" i="1"/>
  <c r="H54" i="1"/>
  <c r="H53" i="1"/>
  <c r="J52" i="1"/>
  <c r="H52" i="1"/>
</calcChain>
</file>

<file path=xl/sharedStrings.xml><?xml version="1.0" encoding="utf-8"?>
<sst xmlns="http://schemas.openxmlformats.org/spreadsheetml/2006/main" count="421" uniqueCount="317">
  <si>
    <t>Journal/ Conference</t>
  </si>
  <si>
    <t>Pub Date</t>
  </si>
  <si>
    <t>Title</t>
  </si>
  <si>
    <t>Author(s)</t>
  </si>
  <si>
    <t>Author Affiliation</t>
  </si>
  <si>
    <t>Copyright Assertion</t>
  </si>
  <si>
    <t>DOI</t>
  </si>
  <si>
    <t>Author categories</t>
  </si>
  <si>
    <t>Textual Evidence</t>
  </si>
  <si>
    <t>Work of Gov't Disclaimer</t>
  </si>
  <si>
    <t>Other Disclaimers</t>
  </si>
  <si>
    <t>Preparers Comments</t>
  </si>
  <si>
    <t>10.1086/424567</t>
  </si>
  <si>
    <t>The Astrophysical Journal Letters, Volume 612, Number 1</t>
  </si>
  <si>
    <t>Shot Cutoff Timescales in Different Spectral States of Cygnus X-1</t>
  </si>
  <si>
    <t>Hua Feng 1 
Shuang-Nan Zhang 2,3,4,5
Ti-Pei Li 2,4</t>
  </si>
  <si>
    <t>1 Department of Engineering Physics and Center for Astrophysics, Tsinghua University, Beijing 100084, China; 
2 Physics Department and Center for Astrophysics, Tsinghua University, Beijing 100084, China
3 Physics Department, University of Alabama in Huntsville, Huntsville, AL 35899, USA
4 Laboratory for Particle Astrophysics, Institute of High Energy Physics, Chinese Academy of Sciences, Beijing 100039, China
5 Space Science Laboratory, NASA Marshall Space Flight Center, SD50, Huntsville, AL 35812, USA</t>
  </si>
  <si>
    <t xml:space="preserve">© 2004. The American Astronomical Society. All rights reserved. Printed in U.S.A. </t>
  </si>
  <si>
    <t>Unsure</t>
  </si>
  <si>
    <t>2 Physics Department and Center for Astrophysics, Tsinghua University, Beijing 100084, China
3 Physics Department, University of Alabama in Huntsville, Huntsville, AL 35899, USA
4 Laboratory for Particle Astrophysics, Institute of High Energy Physics, Chinese Academy of Sciences, Beijing 100039, China
5 Space Science Laboratory, NASA Marshall Space Flight Center, SD50, Huntsville, AL 35812, USA</t>
  </si>
  <si>
    <t>No</t>
  </si>
  <si>
    <t>We thank Dr. J. M. Wang and Dr. Y. X. Feng for helpful discussions, and Dr. X.
M. Hua for the Comptonization codes. The anonymous referee is appreciated for insightful
comments and suggestions. This work was supported in part by the Special Funds for
Major State Basic Science Research Projects of the Ministry of Science and Technology, by
the Directional Research Project on High Energy Astrophysics of the Chinese Academy of
Sciences, and by the National Natural Science Foundation of China through grant 10233030.
S. N. Z. also acknowledges support by NASA’s Marshall Space Flight Center and Long Term
Space Astrophysics Program</t>
  </si>
  <si>
    <t>10.1086/114259</t>
  </si>
  <si>
    <t>Astronomical Journal (ISSN 0004-6256), vol. 92, Dec. 1986, p. 1254-1261</t>
  </si>
  <si>
    <t xml:space="preserve"> 
Near-infrared observations of IRAS minisurvey galaxies</t>
  </si>
  <si>
    <t>C. Beichman</t>
  </si>
  <si>
    <t>Jet Propulsion Laboratory, Pasadena, California</t>
  </si>
  <si>
    <t>Contractor</t>
  </si>
  <si>
    <t xml:space="preserve">© American Astronomical Society. </t>
  </si>
  <si>
    <t>NASA-supported research. Previously announced in STAR as N86-33196.</t>
  </si>
  <si>
    <t>10.1086/505559</t>
  </si>
  <si>
    <t>The Astrophysical Journal.</t>
  </si>
  <si>
    <t>W. C. Jones 1
P. A. R. Ade 2
J. J. Bock 3
J. R. Bond 4
J. Borrill 5,6, 
A. Boscaleri 7
P. Cabella 8
C. R. Contaldi 4,9, 
B. P. Crill 10, 
P. de Bernardis 11, 
G. De Gasperis 8
A. de Oliveira-Costa 12
G. De Troia 11, 
G. Di Stefano 13, 
E. Hivon 10, 
A. H. Jaffe 9
T. S. Kisner 14,15, 
A. E. Lange 1
C. J. MacTavish 16, 
S. Masi 11, 
P. D. Mauskopf 2
A. Melchiorri 11,17, 
T. E. Montroy 15, 
P. Natoli 8,18
C. B. Netterfield 16,19, 
E. Pascale 16, 
F. Piacentini 11
D. Pogosyan 4,20
G. Polenta 11 
S. Prunet 21
S. Ricciardi 11
G. Romeo 13
J. E. Ruhl 15 
P. Santini 11
M. Tegmark 12
M. Veneziani 11
N. Vittorio 8,18</t>
  </si>
  <si>
    <t>1 Physics Department, California Institute of Technology, Pasadena, CA, USA (wcj@astro.caltech.edu) 
2 School of Physics and Astronomy, Cardiff University, UK 
3 Jet Propulsion Laboratory, Pasadena, CA, USA 
4 Canadian Institute for Theoretical Astrophysics (CITA), University of Toronto, ON, Canada 
5 Computational Research Division, LBNL, Berkeley, CA, USA 
6 Space Sciences Laboratory, University of California at Berkeley, CA, USA 
7 IFAC-CNR, Firenze, Italy
8 Dipartimento di Fisica, Universit`a di Roma “Tor Vergata”, Rome, Italy 
9 Theoretical Physics Group, Imperial College, London, UK
10 Infrared Processing and Analysis Center, California Institute of Technology, Pasadena, CA, USA
11 Dipartimento di Fisica, Universit`a di Roma “La Sapienza”,Rome, Italy
12 Department of Physics, Massachusetts Institute of Technology, Cambridge, MA, USA
13 Instituto Nazionale di Geofisica e Vulcanologia, Rome, Italy
14 Department of Physics, University of California at Santa Barbara, CA, USA
15 Department of Physics, Case Western Reserve University, Cleveland, OH, USA
16 Department of Physics, University of Toronto, ON, Canada
17 INFN, Sezione di Roma 1, Rome, Italy
18 INFN, Sezione di Roma 2, Rome, Italy
19 Department of Astronomy and Astrophysics, University of Toronto, ON, Canada
20 Department of Physics, University of Alberta, Edmonton, AB , Canada
21 Institut d’Astrophysique de Paris, Paris, France</t>
  </si>
  <si>
    <t>3 Jet Propulsion Laboratory, Pasadena, CA, USA 
5 Computational Research Division, LBNL, Berkeley, CA, USA</t>
  </si>
  <si>
    <t>Contractor; National Lab</t>
  </si>
  <si>
    <t>A MEASUREMENT OF THE ANGULAR POWER SPECTRUM OF THE CMB TEMPERATURE ANISOTROPY FROM THE 2003 FLIGHT OF Boomerang</t>
  </si>
  <si>
    <t>N/A</t>
  </si>
  <si>
    <t>We gratefully acknowledge support from the CIAR, CSA, and NSERC in Canada, ASI, University La Sapienza and PNRA in Italy, PPARC and the Leverhulme Trust in the UK, and NASA (awards NAG5-9251 and NAG5-12723) and NSF (awards OPP-9980654 and OPP-0407592) in the USA. Additional support for detector development was provided by CIT and JPL. CBN acknowledges support from a Sloan Foundation Fellowship, WCJ and TEM were partially supported by NASA GSRP Fellowships. Field, logistical, and flight support were supplied by USAP and NSBF; data recovery was particularly appreciated. This research used resources at NERSC, supported by the DOE under Contract No. DEAC03-76SF00098, and the MacKenzie cluster at CITA, funded by the Canada Foundation for Innovation. We also thank the CASPUR (Rome-ITALY) computational facilities and the Applied Cluster Computing Technologies Group at the Jet Propulsion Laboratory for computing time and technical support. Some of the results in this paper have been derived using the HEALPix package [G´orski et al. (2005)], and nearly all have benefitted from the FFTW implementation of discrete Fourier transforms [Frigo &amp; Johnson (2005)].</t>
  </si>
  <si>
    <t>10.1086/375202</t>
  </si>
  <si>
    <t>The Astronomical Journal, 125:3334–3343,</t>
  </si>
  <si>
    <t>A SURVEY OF NEARBY MAIN-SEQUENCE STARS FOR SUBMILLIMETER EMISSION</t>
  </si>
  <si>
    <t>1) E. K. Holmes; 2) H. M. Butner; 3) S. B. Fajardo-Acosta and L. M. Rebull</t>
  </si>
  <si>
    <t>1) Jet Propulsion Laboratory, MS 169-506, California Institute of Technology, 4800 Oak Grove Drive, Pasadena, CA 91109;
2) Submillimeter Telescope Observatory, Steward Observatory, University of Arizona, Tucson, AZ 85721;
3) SITF Science Center, MS 220-6, California Institute of Technology, 1200 East California Boulevard;</t>
  </si>
  <si>
    <t>1) Jet Propulsion Laboratory, MS 169-506, California Institute of Technology, 4800 Oak Grove Drive, Pasadena, CA 91109;</t>
  </si>
  <si>
    <t>© 2003. The American Astronomical Society. All rights reserved. Printed in U.S.A.</t>
  </si>
  <si>
    <t>This research was funded in part by a NASA Graduate Student Researchers Program fellowship. Part of the research described in this publication was carried out at the Jet Propulsion Laboratory, California Institute of Technology, under a contract with the National Aeronautics and Space Administration.</t>
  </si>
  <si>
    <t>10.1086/310638</t>
  </si>
  <si>
    <t>A maximum entropy map of the 511 keV positron annihilation line emission distribution near the galactic center</t>
  </si>
  <si>
    <t>The Astronomical journal Volume: 125 Issue: 6</t>
  </si>
  <si>
    <t>Holmes, E. K.</t>
  </si>
  <si>
    <t>No Access</t>
  </si>
  <si>
    <t>10.1086/321508</t>
  </si>
  <si>
    <t>The Astrophysical Journal, Volume 555, Number 2</t>
  </si>
  <si>
    <t>The Structure of Self-gravitating Polytropic Systems with n around 5</t>
  </si>
  <si>
    <t>Mikhail V. Medvedev 1
George Rybicki 1</t>
  </si>
  <si>
    <t xml:space="preserve">1 Harvard-Smithsonian Center for Astrophysics, 60 Garden Street, Cambridge, MA 02138 </t>
  </si>
  <si>
    <t>© 2001. The American Astronomical Society. All rights reserved. Printed in U.S.A.</t>
  </si>
  <si>
    <t>We thank Ramesh Narayan for interesting discussions and an anonymous referee for very careful reading of the manuscript and many helpful suggestions. This work was supported in part by NASA grant NAG 5-2837 and NSF grant AST 98-20686.</t>
  </si>
  <si>
    <t>10.1086/284421</t>
  </si>
  <si>
    <t>The American Naturalist
Vol. 126, No. 3 (Sep., 1985), pp. 347-353</t>
  </si>
  <si>
    <t>Sex Ratios of Nestling and Fledgling Red-Cockaded Woodpeckers (Picoides borealis) Favor Males</t>
  </si>
  <si>
    <t xml:space="preserve"> 1) Department of Zoology, Clemson University, Clemson, South Carolina 29631;
 2) USDA Forest Service, Southeastern Forest Experiment Station, Department of Forestry,  Clemson University, Clemson, South Carolina 29631</t>
  </si>
  <si>
    <t>Patricia Adair Gowaty 1
Michael R. Lennartz 2</t>
  </si>
  <si>
    <t xml:space="preserve"> 2) USDA Forest Service, Southeastern Forest Experiment Station, Department of Forestry,  Clemson University, Clemson, South Carolina 29631</t>
  </si>
  <si>
    <t xml:space="preserve"> We gratefully acknowledge D. Heckel's considerable help in the development
 and presentation of the analyses presented here. J. Brockman, G. Burghardt, N.
 Burley, E. Charnov, A. Clark, F. Cooke, A. de Queiroz, S. Emlen, J. Down-
 hower, K. Fiala, R. Harmsen, D. Heckel, S. Hoffman, F. James, P. Kerlinger, E.
 Ketterson, W. Koenig, D. Meikle, G. Orians, R. Trivers, and J. Walters read and
 commented on previous versions of this manuscript. We thank them. K. Fiala, R.
 Harmsen, D. Heckel, and F. Sonleitner were each particularly helpful with
 statistical advice, for which we are grateful.</t>
  </si>
  <si>
    <t>10.1086/301326</t>
  </si>
  <si>
    <t>The Astronomical Journal, Volume 119, Number 5</t>
  </si>
  <si>
    <t>The MACHO Project 9 Million Star Color-Magnitude Diagram of the Large Magellanic Cloud</t>
  </si>
  <si>
    <t>C. Alcock1,2, R. A. Allsman3, D. R. Alves1,4,5, T. S. Axelrod6, A. Basu1, A. C. Becker7, D. P. Bennett2,5,8, K. H. Cook1,2,5, A. J. Drake6, K. C. Freeman6, M. Geha1, K. Griest2,9, L. King8, M. J. Lehner10, S. L. Marshall1,5, D. Minniti1,11, C. A. Nelson1,12, B. A. Peterson6, P. Popowski1, M. R. Pratt13, P. J. Quinn14, C. W. Stubbs2,7, W. Sutherland2,15, A. B. Tomaney7, T. Vandehei9, and D. L. Welch16</t>
  </si>
  <si>
    <t xml:space="preserve">     1 Lawrence Livermore National Laboratory, 7000 East Avenue, Livermore, CA 94550. 
     2 Center for Particle Astrophysics, University of California at Berkeley, Berkeley, CA 94720. 
     3 ANU Supercomputer Facility, Australian National University, Canberra, ACT 0200, Australia. 
     4 Space Telescope Science Institute, 3700 San Martin Drive, Baltimore, MD 21218. 
     5 Visiting Astronomer, Cerro Tololo Inter-American Observatory. 
     6 Research School of Astronomy and Astrophysics, Australian National University, Weston Creek, ACT 2611, Australia. 
     7 Departments of Astronomy and Physics, University of Washington, Box 351580, Seattle, WA 98195. 
     8 Department of Physics, 225 Nieuwland Science Hall, University of Notre Dame, Notre Dame, IN 46556. 
     9 Department of Physics, University of California, San Diego, 9500 Gilman Drive, La Jolla, CA 92093. 
     10 Department of Physics and Astronomy, University of Sheffield, Sheffield S3 7RH, UK. 
     11 Departamento de Astronomía y Astrofísica, Pontificia Universidad Católica, Casilla 104, Santiago 22, Chile. 
     12 Department of Physics, University of California at Berkeley, Berkeley, CA 94720. 
     13 Center for Space Research, Massachusetts Institute of Technology, 70 Vassar Street, Cambridge, MA 02139. 
     14 European Southern Observatory, Karl-Schwarzschild-Strasse 2, D-85748 Garching, Germany. 
     15 Department of Physics, University of Oxford, 1 Keble Road, Oxford OX1 3RH, UK. 
     16 Department of Physics and Astronomy, McMaster University, Hamilton, ON L8S 4M1, Canada.</t>
  </si>
  <si>
    <t xml:space="preserve">1 Lawrence Livermore National Laboratory, 7000 East Avenue, Livermore, CA 94550. </t>
  </si>
  <si>
    <t>National Lab</t>
  </si>
  <si>
    <t>© 2000. The American Astronomical Society. All rights reserved.</t>
  </si>
  <si>
    <t>This paper is excerpted from the Ph.D. thesis by D. R. A. for the Department of Physics, University of California, Davis. D. R. A. thanks his graduate advisors, K. H. C. and Professor Robert Becker. The MACHO collaboration thanks the technical staff at the Research School of Astronomy and Astrophysics for their skilled support. Work at Lawrence Livermore National Laboratory is supported by Department of Energy contract W7405-ENG-48. Work at the Center for Particle Astrophysics is supported by NSF cooperative agreements AST 88-09616 and AST 91-20005. Work at the RSAA is supported by the Australian Department of Industry, Science and Resources. W. S. thanks PPARC for an Advanced Fellowship, K. G. is grateful for DOE Outstanding Junior Investigator, Sloan, and Cottrell awards, and C. W. S. thanks the Sloan and Seaver Foundations.</t>
  </si>
  <si>
    <t>10.1086/167863</t>
  </si>
  <si>
    <t>The Astrophysical journal</t>
  </si>
  <si>
    <t>Approximate formulation of redistribution in the Ly-alpha, Ly-beta, H-alpha system</t>
  </si>
  <si>
    <t xml:space="preserve"> 
Cooper, J.</t>
  </si>
  <si>
    <t>10.1086/429983</t>
  </si>
  <si>
    <t>The Astrophysical Journal, Volume 626, Number 1</t>
  </si>
  <si>
    <t>X-Ray Observations of the Boundary Layer in Dwarf Novae at Low Accretion Rates</t>
  </si>
  <si>
    <t>Dirk Pandel1, France A. Córdova2, Keith O. Mason3, and William C. Priedhorsky4</t>
  </si>
  <si>
    <t xml:space="preserve">1) Department of Physics, University of California, Santa Barbara, CA 93106;;
2) Institute of Geophysics and Planetary Physics, Department of Physics, University of California, Riverside, CA 92521 ;
3) Mullard Space Science Laboratory, Department of Space and Climate Physics, University College London, Holmbury St. Mary, Dorking, Surrey RH5 6NT, UK ;
4) Los Alamos National Laboratory, International, Space, and Response Division, Mail Stop B241, Los Alamos, NM 87545 </t>
  </si>
  <si>
    <t xml:space="preserve">4) Los Alamos National Laboratory, International, Space, and Response Division, Mail Stop B241, Los Alamos, NM 87545 </t>
  </si>
  <si>
    <t>© 2005. The American Astronomical Society. All rights reserved.</t>
  </si>
  <si>
    <t>This work is based on observations obtained with XMM-Newton, an ESA science mission with instruments and contributions directly funded by ESA member states and the USA (NASA). D. P. and F. A. C. acknowledge support from NASA grant NAG5-12390. We acknowledge with thanks the variable star observations from the AAVSO International Database, contributed by observers worldwide and used in this research.</t>
  </si>
  <si>
    <t>10.1086/153590</t>
  </si>
  <si>
    <t xml:space="preserve"> 
The Astrophysical journal</t>
  </si>
  <si>
    <t xml:space="preserve"> 
High-energy gamma-ray results from the second small astronomy satellite</t>
  </si>
  <si>
    <t>Fichtel, C. E.</t>
  </si>
  <si>
    <t>10.1086/176696</t>
  </si>
  <si>
    <t>Astrophysical Journal v.456, p.777</t>
  </si>
  <si>
    <t>BT Monocerotis: Another Extraordinary Old Nova</t>
  </si>
  <si>
    <t>1) White, J. C., II, Schlegel, E. M.; 2) Honeycutt, R. K.</t>
  </si>
  <si>
    <t>1) NASA-Goddard Space Flight Center;
2) Indiana University</t>
  </si>
  <si>
    <t>1) NASA-Goddard Space Flight Center;</t>
  </si>
  <si>
    <t>Employee</t>
  </si>
  <si>
    <t>© 1996 The American Astronomical Society. All rights reserved.</t>
  </si>
  <si>
    <t>10.1086/159080</t>
  </si>
  <si>
    <t xml:space="preserve"> 
The energy balance in coronal holes and average quiet-sun regions</t>
  </si>
  <si>
    <t xml:space="preserve"> 
Raymond, J. C.</t>
  </si>
  <si>
    <t>10.1086/302458</t>
  </si>
  <si>
    <t>The American Journal of Human Genetics
Volume 65, Issue 1, July 1999, Pages 265-268</t>
  </si>
  <si>
    <t>Anticipation in Familial Chronic Lymphocytic Leukemia</t>
  </si>
  <si>
    <t>LYNN R. GOLDIN 1 
MARIA SGAMBATI 1
GERALD E. MARTI 2 
LAURA FONTAINE 3
NAOKO ISHIBE 1  
NEIL CAPORASO 1</t>
  </si>
  <si>
    <t>1 Genetic Epidemiology Branch, Division of Cancer Epidemiology and Genetics, National Cancer Institute, Bethesda, MD; 
2 Center for Biologics Evaluation and Research, Food and Drug Administration;
3 Westat Research, Inc., Rockville, MD</t>
  </si>
  <si>
    <t>1 Genetic Epidemiology Branch, Division of Cancer Epidemiology and Genetics, National Cancer Institute, Bethesda, MD; 
2 Center for Biologics Evaluation and Research, Food and Drug Administration;</t>
  </si>
  <si>
    <t>© 1999 by The American Society of Human Genetics. All rights reserved.</t>
  </si>
  <si>
    <t>10.1086/595617</t>
  </si>
  <si>
    <t>The Astrophysical Journal Letters, Volume 688, Number 2</t>
  </si>
  <si>
    <t>The Biermann Battery in Cosmological MHD Simulations of Population III Star Formation</t>
  </si>
  <si>
    <t>Hao Xu,1,2 Brian W. O’Shea,3 David C. Collins,1 Michael L. Norman,1 Hui Li,2 and Shengtai Li,2</t>
  </si>
  <si>
    <t>1 Center for Astrophysics and Space Sciences, University of California, San Diego, 9500 Gilman Drive, La Jolla, CA 92093.
2 Theoretical Division, Los Alamos National Laboratory, Los Alamos, NM 87545.
3 Department of Physics and Astronomy, Michigan State University, East Lansing, MI 48824.</t>
  </si>
  <si>
    <t>2 Theoretical Division, Los Alamos National Laboratory, Los Alamos, NM 87545.</t>
  </si>
  <si>
    <t>© 2008. The American Astronomical Society. All rights reserved. Printed in U.S.A.</t>
  </si>
  <si>
    <t>We would like to thank Tom Abel, Greg Bryan, Mordecai-Mark Mac Low, Matthew Turk, and Daniel Whalen for useful conversations. H. X. and B. W. O. have been supported by IGPP at Los Alamos National Laboratory, and carried out this work under the auspices of the National Nuclear Security Administration of the US Department of Energy at Los Alamos National Laboratory under contract DE-AC52-06NA25396. H. X. and M. L. N. acknowledge partial support from NSF grant AST-0708960. The simulation described in this paper was performed at the San Diego Supercomputing Center with computing time provided by NRAC allocation MCA98N020.</t>
  </si>
  <si>
    <t>10.1086/185172</t>
  </si>
  <si>
    <t>Aerodynamic properties of fractal grains - Implications for the primordial solar nebula</t>
  </si>
  <si>
    <t xml:space="preserve"> 
Meakin, P.</t>
  </si>
  <si>
    <t>10.1086/303336</t>
  </si>
  <si>
    <t xml:space="preserve">
The American Naturalist Volume 155, Number 4</t>
  </si>
  <si>
    <t>Fluctuating Environments and Phytoplankton Community Structure: A Stochastic Model</t>
  </si>
  <si>
    <t>John M. Anderies 1 
Beatrix E. Beisner 2</t>
  </si>
  <si>
    <t>1. Commonwealth Scientific and Industrial Research Organisation, Division of Wildlife and Ecology, G.P.O. Box 284, Canberra, Australian Capital Territory 2601, Australia;
2. Department of Zoology and the Crisis Points Group of the Peter Wall Institute for Advanced Studies, University of British Columbia, Vancouver, British Columbia V6T IZ2, Canada</t>
  </si>
  <si>
    <t>False Positive</t>
  </si>
  <si>
    <t>No government agencies appear in author affiliations</t>
  </si>
  <si>
    <t>10.1086/113059</t>
  </si>
  <si>
    <t>The Astronomical journal</t>
  </si>
  <si>
    <t xml:space="preserve"> 
Distribution and activity of discrete emission areas on the nucleus of periodic Comet Swift-Tuttle</t>
  </si>
  <si>
    <t xml:space="preserve"> 
Sekanina, Z.</t>
  </si>
  <si>
    <t>10.1086/503253</t>
  </si>
  <si>
    <t>The Astronomical Journal, Volume 131, Number 5</t>
  </si>
  <si>
    <t>MAGPIS: A Multi-Array Galactic Plane Imaging Survey</t>
  </si>
  <si>
    <t>David J. Helfand1, Robert H. Becker2,3, Richard L. White4, Adam Fallon1, and Sarah Tuttle1</t>
  </si>
  <si>
    <t xml:space="preserve">    1 Department of Astronomy, Columbia University, 1328 Pupin Hall, 550 West 120th Street, New York, NY 10027. 
     2 Department of Physics, University of California, 1 Shields Avenue, Davis, CA 95616-8677. 
     3 Institute of Geophysics and Planetary Physics at Lawrence Livermore National Laboratory, P.O. Box 808, L-413, Livermore, CA 94563. 
     4 Space Telescope Science Institute, 3700 San Martin Drive, Baltimore, MD 21218.</t>
  </si>
  <si>
    <t xml:space="preserve">     3 Institute of Geophysics and Planetary Physics at Lawrence Livermore National Laboratory, P.O. Box 808, L-413, Livermore, CA 94563. </t>
  </si>
  <si>
    <t>© 2006. The American Astronomical Society. All rights reserved. Printed in U.S.A.</t>
  </si>
  <si>
    <t>10.1086/321605</t>
  </si>
  <si>
    <t>The Astrophysical Journal, Volume 556, Number 2</t>
  </si>
  <si>
    <t>Multiepoch Very Long Baseline Array Observations of EGRET-detected Quasars and BL Lacertae Objects: Connection between Superluminal Ejections and Gamma-Ray Flares in Blazars</t>
  </si>
  <si>
    <t>Svetlana G. Jorstad1,2,3, Alan P. Marscher1, John R. Mattox1,4, Margo F. Aller5, Hugh D. Aller5, Ann E. Wehrle6, and Steven D. Bloom7</t>
  </si>
  <si>
    <t xml:space="preserve">     1 Institute for Astrophysical Research, Boston University, 725 Commonwealth Avenue, Boston, MA 02215. 
     2 Astronomical Institute, St. Petersburg State University, Bibliotechnaya pl. 2, Petrodvorets, St. Petersburg 198904, Russia. 
     3 Formerly S. G. Marchenko. 
     4 Current address: Department of Chemistry, Physics, and Astronomy, Francis Marion University, Florence, SC 29501-0547. 
     5 Astronomy Department, University of Michigan, Ann Arbor, MI 48109. 
     6 Jet Propulsion Laboratory, MS 301-486, 4800 Oak Grove Drive, Pasadena, CA 91109. 
     7 Hampden-Sydney College, Box 821, Hampden-Sydney, VA 23943.</t>
  </si>
  <si>
    <t xml:space="preserve">6 Jet Propulsion Laboratory, MS 301-486, 4800 Oak Grove Drive, Pasadena, CA 91109. </t>
  </si>
  <si>
    <t xml:space="preserve">   This work was supported in part by NASA through CGRO Guest Investigator grants NAG5-7323 and NAG5-2508 and by US National Science Foundation grant AST-9802941. A. E. W. and J. R. M. were supported in part by the NASA Long Term Space Astrophysics program. The UMRAO observations were partially supported by NSF grant AST-9421979 and preceding grants and by the University of Michigan. We are thankful to J. Ulvestad for substantial comments about the statistical simulations.</t>
  </si>
  <si>
    <t xml:space="preserve"> D. J. H. and R. H. B. acknowledge the support of the National Science Foundation under grants AST 05-07598 and AST 02-6-55; D. J. H. was also supported in this work by NASA grant NAG5-13062. R. H. B.'s work was supported in part under the auspices of the US Department of Energy by the Lawrence Livermore National Laboratory under contract W-7405-ENG-48. R. L. W. acknowledges the support of the Space Telescope Science Institute, which is operated by the Association of Universities for Research in Astronomy, Inc., under NASA contract NAS5-26555.</t>
  </si>
  <si>
    <t>10.1086/311618</t>
  </si>
  <si>
    <t>The Astrophysical Journal Letters, Volume 505, Number 2</t>
  </si>
  <si>
    <t>A Peculiar Emission-Line Feature in the X-Ray Spectrum of the Quasar PKS 0637–752</t>
  </si>
  <si>
    <t>T. Yaqoob1,2, I. M. George1,2, T. J. Turner1,2, K. Nandra1,3, A. Ptak4, and P. J. Serlemitsos1</t>
  </si>
  <si>
    <t xml:space="preserve">     1 Laboratory for High Energy Astrophysics, NASA/Goddard Space Flight Center, Greenbelt, MD 20771.
     2 Universities Space Research Association.
     3 National Academy of Science/National Research Council Research Associate.
     4 Carnegie Mellon University, Department of Physics, Pittsburgh, PA 15213.</t>
  </si>
  <si>
    <t>1 Laboratory for High Energy Astrophysics, NASA/Goddard Space Flight Center, Greenbelt, MD 20771.</t>
  </si>
  <si>
    <t>© 1998. The American Astronomical Society. All rights reserved. Printed in U.S.A.</t>
  </si>
  <si>
    <t>The authors thank the ASCA mission operations team at Institute for Space and Astronautical Science, Japan, and all of the instrument teams for their dedication and hard work in making these ASCA observations possible. This research made use of the HEASARC archives at the Laboratory for High Energy Astrophysics, NASA/Goddard Space Flight Center.</t>
  </si>
  <si>
    <t>10.1086/381868</t>
  </si>
  <si>
    <t>The Astrophysical Journal, Volume 604, Number 1</t>
  </si>
  <si>
    <t>Photometric Transits from the MACHO Project Database</t>
  </si>
  <si>
    <t>A. J. Drake1,2 and K. H. Cook2</t>
  </si>
  <si>
    <t xml:space="preserve">     1 Department of Astrophysical Sciences, Princeton University, Princeton, NJ 08544; and Departamento de Astronomia, Pontífica Universidad Católica, Casilla 104, Santiago 22, Chile. 
     2 Lawrence Livermore National Laboratory, Livermore, CA 94550</t>
  </si>
  <si>
    <t xml:space="preserve"> 2 Lawrence Livermore National Laboratory, Livermore, CA 94550</t>
  </si>
  <si>
    <t>© 2004. The American Astronomical Society. All rights reserved. Printed in U.S.A.</t>
  </si>
  <si>
    <t>We would like to thank Andrzej Udalski for his helpful comments and suggestions, which improved the content of this paper. This work was performed under the auspices of the US Department of Energy National Nuclear Security Administration by the University of California, Lawrence Livermore National Laboratory, under contract W-7405-Eng-48. The work done by A. J. D. is supported by Chilean Fondecyt grant 1030955.</t>
  </si>
  <si>
    <t>10.1086/682255</t>
  </si>
  <si>
    <t>Publications of the Astronomical Society of the Pacific, Volume 127, Number 953</t>
  </si>
  <si>
    <t>The Mid-Infrared Instrument for the James Webb Space Telescope, IV: The Low-Resolution Spectrometer</t>
  </si>
  <si>
    <t>Sarah Kendrew1,2,3, Silvia Scheithauer2, Patrice Bouchet4, Jerome Amiaux4, Ruymán Azzollini5,6, Jeroen Bouwman2, C. H. Chen7, D. Dubreuil4, Sebastian Fischer8,9, Alistair Glasse10, T. P. Greene11, P.-O. Lagage4, Fred Lahuis3,12, Samuel Ronayette4, David Wright13, and G. S. Wright10</t>
  </si>
  <si>
    <t>1 Department of Physics, University of Oxford, Denys Wilkinson Building, Keble Road, Oxford OX1 3RH, UK. 
2 Max Planck Institute for Astronomy (MPIA), Königstuhl 17, D-69117 Heidelberg, Germany. 
3 Leiden Observatory, Leiden University, PO Box 9513, 2300 RA Leiden, Netherlands
4 Laboratoire AIM Paris-Saclay, CEA-IRFU/SAp, CNRS, Université Paris Diderot, F-91191 Gif-sur-Yvette, France. 
5 Dublin Institute for Advanced Studies, School of Cosmic Physics, 31 Fitzwilliam Place, Dublin 2, Ireland. 
6 Centro de Astrobiología (INTA-CSIC), Dpto Astrofísica, Carretera de Ajalvir, km 4, 28850 Torrejón de Ardz, Madrid, Spain. 
7 Space Telescope Science Institute, 3700 San Martin Drive, Baltimore, MD 21218. 
8 Deutsches Zentrum für Luft- und Raumfahrt (DLR), Königswinterer Str. 522-524, 53227 Bonn, Germany. 
9 I. Physikalisches Institut, Universität zu Köln, Zülpicher Str. 77, 50937 Köln, Germany. 
10 UK Astronomy Technology Centre, Royal Observatory, Blackford Hill Edinburgh, EH9 3HJ Scotland, UK. 
11 Ames Research Center, M.S. 245-6, Moffett Field, CA 94035.
12 SRON—Groningen Landleven 12, 9747AD Groningen, The Netherlands. 
13 Stinger Ghaffarian Technologies, Inc., Greenbelt, MD 20770.</t>
  </si>
  <si>
    <t>11 Ames Research Center, M.S. 245-6, Moffett Field, CA 94035.</t>
  </si>
  <si>
    <t>© 2015. The Astronomical Society of the Pacific. All rights reserved. Printed in U.S.A.</t>
  </si>
  <si>
    <t>We would like to thank the following National and International Funding Agencies for their support of the MIRI development: NASA; ESA; Belgian Science Policy Office; Centre Nationale D’Etudes Spatiales; Danish National Space Centre; Deutsches Zentrum fur Luft-und Raumfahrt (DLR); Enterprise Ireland; Ministerio De Economiá y Competividad; Netherlands Research School for Astronomy (NOVA); Netherlands Organisation for Scientific Research (NWO); Science and Technology Facilities Council; Swiss Space Office; Swedish National Space Board; UK Space Agency.</t>
  </si>
  <si>
    <t>10.1086/313772</t>
  </si>
  <si>
    <t>Clinical Infectious Disease Volume 30 Issue 5</t>
  </si>
  <si>
    <t>Severe Pneumococcal Pneumonia in Previously Healthy Children: The Role of Preceding Influenza Infection</t>
  </si>
  <si>
    <t>Katherine L. O’Brien,1,2,a M. Ingre Walters,1 Jonathan Sellman,1 Patricia Quinlisk,3 Helen Regnery,4 Benjamin Schwartz,1 and Scott F. Dowell1</t>
  </si>
  <si>
    <t>1 Respiratory Diseases Branch, National Center for Infectious Diseases, 
2 Epidemic Intelligence Service, Epidemiology Program Office, 
3 Influenza Branch, National Center for Infectious Diseases, Centers for Disease Control and Prevention, Atlanta, Georgia, 
4 Iowa Department of Public Health, Des Moines</t>
  </si>
  <si>
    <t>© 2000 by the Infectious Diseases Society of America. All rights reserved.</t>
  </si>
  <si>
    <t>We gratefully acknowledge the participation of the patients, control subjects, families, primary care practitioners, and public health nurses throughout Iowa, without whom the study would not have been possible. We are indebted to the medical care providers who cared for the patients and identified the outbreak and to Judy Goddard of the Iowa Department of Public Health who coordinated many of the investigation activities. We also gratefully acknowledge Nancy Arden and Nancy Cox of the Influenza Branch, Centers for Disease Control and Prevention (CDC), for advice and guidance, and Richard Facklam of the Streptococcus Reference Laboratory of the Respiratory Diseases Branch, CDC, for pneumococcal serotyping.</t>
  </si>
  <si>
    <t>10.1086/158625</t>
  </si>
  <si>
    <t xml:space="preserve"> 
Propagation in a shearing plasma. III - Magnetic field effects and pulsar microstructure periods</t>
  </si>
  <si>
    <t>Harding, A. K.</t>
  </si>
  <si>
    <t>10.1086/309365</t>
  </si>
  <si>
    <t>The Astrophysical Journal, Volume 540, Number 2</t>
  </si>
  <si>
    <t>The Initial Mass Function of Low-Mass Stars and Brown Dwarfs in Young Clusters</t>
  </si>
  <si>
    <t>K. L. Luhman1, G. H. Rieke2, Erick T. Young2, Angela S. Cotera2, H. Chen2, Marcia J. Rieke2, Glenn Schneider2, and Rodger I. Thompson2</t>
  </si>
  <si>
    <t>1) Harvard-Smithsonian Center for Astrophysics, 60 Garden Street, Cambridge, MA 02138;
2) Steward Observatory, The University of Arizona, 933 North Cherry Avenue, Tucson, AZ 85721</t>
  </si>
  <si>
    <t>1) Harvard-Smithsonian Center for Astrophysics, 60 Garden Street, Cambridge, MA 02138;</t>
  </si>
  <si>
    <t>© 2000. The American Astronomical Society. All rights reserved. Printed in U.S.A.</t>
  </si>
  <si>
    <t>M. McCaughrean kindly provided unpublished K-band photometry. We are grateful to F. Allard, I. Baraffe, and F. D'Antona for access to their most recent calculations and thank E. Bergin, F. D'Antona, B. Elmegreen, and P. Myers for helpful discussions. Comments on the manuscript by J. Stauffer and B. Wilking are appreciated. K. L. was funded by a postdoctoral fellowship at the Harvard-Smithsonian Center for Astrophysics. Portions of this work were supported by NASA grant NAGW-4083 under the Origins of Solar Systems program. Support for this work was also provided through NASA grant NAG5-3042 to the Nichmos IDT.</t>
  </si>
  <si>
    <t>10.1086/159082</t>
  </si>
  <si>
    <t>Evolution of magnetic field and atmospheric response. I - Three-dimensional formulation by the method of projected characteristics. II - Formulation of proper boundary equations</t>
  </si>
  <si>
    <t xml:space="preserve"> 
Nakagawa, Y.</t>
  </si>
  <si>
    <t>10.1086/656591</t>
  </si>
  <si>
    <t>Infection Control and Hospital Epidemiology Vol. 31, No. 11</t>
  </si>
  <si>
    <t>The Economic Effect of Screening Orthopedic Surgery Patients Preoperatively for Methicillin‐Resistant Staphylococcus aureus</t>
  </si>
  <si>
    <t>Bruce Y. Lee, MD, MBA; Ann E. Wiringa, MPH; Rachel R. Bailey, MPH; Vishal Goyal, MPH; Becky Tsui, MPH; G. Jonathan Lewis, DO, MPH; Robert R. Muder, MD; Lee M. Harrison, MD</t>
  </si>
  <si>
    <t>University of Pittsburgh, and the Division of Infectious Diseases, Veterans Affairs Pittsburgh Health System (R.R.M.), Pittsburgh, Pennsylvania.</t>
  </si>
  <si>
    <t>From the Public Health Computational and Operations Research (PHICOR) (B.Y.L., A.E.W., R.R.B., V.G., B.T., G.J.L.), the Department of Biomedical Informatics (B.Y.L., A.E.W., R.R.B., V.G., B.T., G.J.L.), the Department of Epidemiology, Graduate School of Public Health (B.Y.L., A.E.W., R.R.B., V.G., B.T., G.J.L.), and the Infectious Disease Epidemiology Research Unit, School of Medicine and Graduate School of Public Health (L.M.H.), University of Pittsburgh, and the Division of Infectious Diseases, Veterans Affairs Pittsburgh Health System (R.R.M.), Pittsburgh, Pennsylvania.</t>
  </si>
  <si>
    <t>© 2010 by The Society for Healthcare Epidemiology of America. All rights reserved.</t>
  </si>
  <si>
    <t>Financial support. National Institute of General Medical Sciences Models of Infectious Disease Agent Study (MIDAS) through grant U01-GM070708–05 and the Pennsylvania Department of Health.</t>
  </si>
  <si>
    <t>10.1086/164069</t>
  </si>
  <si>
    <t xml:space="preserve"> 
The T Tauri radio source. II - The winds of T Tauri</t>
  </si>
  <si>
    <t xml:space="preserve"> 
Schwartz, P. R.</t>
  </si>
  <si>
    <t>10.1086/174814</t>
  </si>
  <si>
    <t>The puzzling distribution of the high-density molecular gas in HH 1-2: A contracting interstellar toroid?</t>
  </si>
  <si>
    <t xml:space="preserve"> 
Torrelles, Jose M.</t>
  </si>
  <si>
    <t>10.1086/324308</t>
  </si>
  <si>
    <t>The Astrophysical Journal Letters, Volume 560, Number 2</t>
  </si>
  <si>
    <t>Detection of Circular Polarization in M81</t>
  </si>
  <si>
    <t>A. Brunthaler1,2, G. C. Bower3, H. Falcke2, and R. R. Mellon4</t>
  </si>
  <si>
    <t xml:space="preserve">     1 Harvard-Smithsonian Center for Astrophysics, 60 Garden Street, MS 42, Cambridge, MA 02138; abrunthaler@cfa.harvard.edu. 
     2 Max-Planck-Institut für Radioastronomie, Auf dem Hügel 69, 53121 Bonn, Germany; hfalcke@mpifr-bonn.mpg.de. 
     3 Radio Astronomy Laboratory, University of California at Berkeley, 601 Campbell Hall, Berkeley, CA 94720. 
     4 Department of Astronomy and Astrophysics, Pennsylvania State University, 525 Davey Laboratory, University Park, PA 16802.</t>
  </si>
  <si>
    <t xml:space="preserve">1 Harvard-Smithsonian Center for Astrophysics, 60 Garden Street, MS 42, Cambridge, MA 02138; abrunthaler@cfa.harvard.edu. </t>
  </si>
  <si>
    <t>The National Radio Astronomy Observatory is a facility of the National Science Foundation operated under cooperative agreement by Associated Universities, Inc.</t>
  </si>
  <si>
    <t>10.1086/508991</t>
  </si>
  <si>
    <t>The Astrophysical Journal Letters, Volume 651, Number 1</t>
  </si>
  <si>
    <t>Evidence of a High Carbon Abundance in the Local Interstellar Cloud</t>
  </si>
  <si>
    <t>Jonathan D. Slavin1 and Priscilla C. Frisch2</t>
  </si>
  <si>
    <t xml:space="preserve">     1 Harvard-Smithsonian Center for Astrophysics, 60 Garden Street, MS 83, Cambridge, MA 02138. 
     2 University of Chicago, Department of Astronomy and Astrophysics, 5460 South Ellis Avenue, Chicago, IL 60637.</t>
  </si>
  <si>
    <t xml:space="preserve">1 Harvard-Smithsonian Center for Astrophysics, 60 Garden Street, MS 83, Cambridge, MA 02138. </t>
  </si>
  <si>
    <t>This research was supported by NASA grants NAG5-12571 and NAG5-13107. The authors thank Daniel Savin and Gary Ferland for very helpful discussions and the anonymous referee who helped improve the clarity of the presentation.</t>
  </si>
  <si>
    <t>10.1086/314056</t>
  </si>
  <si>
    <t>Clin Infect Dis (2000) 31 (Supplement_2): S24-S28.</t>
  </si>
  <si>
    <t>Mechanisms of Action and Resistance of Older and Newer Fluoroquinolones</t>
  </si>
  <si>
    <t>David C. Hooper</t>
  </si>
  <si>
    <t>Division of Infectious Diseases, Massachusetts General Hospital, Harvard Medical School, Boston, Massachusetts</t>
  </si>
  <si>
    <t>False Positive; Search Rerun</t>
  </si>
  <si>
    <t xml:space="preserve">3 Influenza Branch, National Center for Infectious Diseases, Centers for Disease Control and Prevention, Atlanta, Georgia, </t>
  </si>
  <si>
    <t>10.1086/378179</t>
  </si>
  <si>
    <t>The Astrophysical Journal Letters, Volume 595, Number 2</t>
  </si>
  <si>
    <t>First Gamma-Ray Images of a Solar Flare</t>
  </si>
  <si>
    <t>G. J. Hurford1, R. A. Schwartz2, S. Krucker1, R. P. Lin1,3, D. M. Smith1,4, and N. Vilmer5</t>
  </si>
  <si>
    <t xml:space="preserve">     1 Space Sciences Laboratory, University of California at Berkeley, 7 Gauss Way, Berkeley CA 94720-7450;  
     2 NASA Goddard Space Flight Center, Science Systems and Application, Inc., Greenbelt, MD 20771; 
     3 Department of Physics, University of California at Berkeley, 366 LeConte Hall, Berkeley, CA 94720-7300. 
     4 Now at the Department of Physics and Santa Cruz Institute for Particle Physics, University of California at Santa Cruz, 1156 High Street, Santa Cruz, CA 95064. 
     5 LESIA, Observatoire de Paris, 5 Place Jules Janssen, 92195 Meudon Cedex, France;</t>
  </si>
  <si>
    <t xml:space="preserve">2 NASA Goddard Space Flight Center, Science Systems and Application, Inc., Greenbelt, MD 20771; </t>
  </si>
  <si>
    <t>We thank M. Fivian for confirming the roll aspect solution, R. J. Murphy and G. H. Share for sharing results prior to publication, and B. R. Dennis and H. S. Hudson for their valuable comments. This work was supported by NASA grant NAS5-98033.</t>
  </si>
  <si>
    <t>10.1086/155236</t>
  </si>
  <si>
    <t>Beryllium in the Hyades</t>
  </si>
  <si>
    <t xml:space="preserve"> 
Boesgaard, A. M.</t>
  </si>
  <si>
    <t>10.1086/432637</t>
  </si>
  <si>
    <t>The Astrophysical Journal, Volume 631, Number 2</t>
  </si>
  <si>
    <t>Fourier-Resolved Spectroscopy of the XMM-Newton Observations of MCG –06-30-15</t>
  </si>
  <si>
    <t>I. E. Papadakis1,2, Demosthenes Kazanas3, and A. Akylas4</t>
  </si>
  <si>
    <t>3 Laboratory for High Energy Astrophysics, Code 661, NASA Goddard Space Flight Center, Greenbelt, MD 20771;</t>
  </si>
  <si>
    <t xml:space="preserve">     1 Physics Department, University of Crete, 71003 Heraklion, Crete, Greece; 
     2 Institute of Electronic Structure and Laser, Foundation for Research and Technology–Hellas (IESL-FORTH), 71003 Heraklion, Crete, Greece. 
     3 Laboratory for High Energy Astrophysics, Code 661, NASA Goddard Space Flight Center, Greenbelt, MD 20771;
     4 Institute of Astronomy and Astrophysics, National Observatory of Athens, I. Metaxa and B. Pavlou, Penteli, 15236 Athens, Greece; </t>
  </si>
  <si>
    <t>© 2005. The American Astronomical Society. All rights reserved. Printed in U.S.A.</t>
  </si>
  <si>
    <t>D. K. would like to acknowledge a stimulating discussion with Tim Kallman. Part of this work was supported by the General Secretariat of Research and Technology of Greece.</t>
  </si>
  <si>
    <t>10.1086/515071</t>
  </si>
  <si>
    <t>Clin Infect Dis (1999) 28 (1): 74-81.</t>
  </si>
  <si>
    <t>Malaria Prophylaxis Using Azithromycin: A Double-Blind, Placebo-Controlled Trial in Irian Jaya, Indonesia</t>
  </si>
  <si>
    <t>Walter R. J. Taylor, Thomas L. Richie, David J. Fryauff,Helena Picarima, Colin Ohrt, Douglas Tang, David Braitman, Gerald S. Murphy, Hendra Widjaja, Emiliana Tjitra, Asep Ganjar, Trevor R. Jones,  Hasan Basri, and Josh Berman</t>
  </si>
  <si>
    <t>From the U.S. Naval Medical Research Unit Number 2, Jakarta, Indonesia; the Department of Tropical Medicine, Tulane University School of Public Health, New Orleans, Louisiana, the Division of Experimental Therapeutics and the Division of Biometrics, Walter Reed Army Institute of Research, Washington, D.C., and the U.S. Army Medical Materiel Development Activity, Fort Dietrick, Maryland, USA; and the Centre for Health Research and Development, National Institutes of Health, and the District Military Health Services, Jayapura, Irian Jaya, Indonesia</t>
  </si>
  <si>
    <t>© 1999 by the Infectious Diseases Society of America. All rights reserved</t>
  </si>
  <si>
    <t>The views expressed in this article are those of the authors and do not in any way represent those of the Indonesian Army, the Indonesian Ministry of Health, or the U.S. Army and Navy.
Financial support: This study was supported by the U.S. Army Medical Materiel Development Activity and the U.S. Naval Medical Research andDevelopment Command (Department of Defense funding reference; 65807/849/QG).</t>
  </si>
  <si>
    <t>10.1086/156175</t>
  </si>
  <si>
    <t>On Li-7 production in nova explosions</t>
  </si>
  <si>
    <t>Starrfield, S.</t>
  </si>
  <si>
    <t>10.1086/167784</t>
  </si>
  <si>
    <t xml:space="preserve"> The Astrophysical journal</t>
  </si>
  <si>
    <t xml:space="preserve"> 
Excess 10 micron emission in extragalactic nuclei</t>
  </si>
  <si>
    <t>Ho, Paul T. P.</t>
  </si>
  <si>
    <t>10.1086/181587</t>
  </si>
  <si>
    <t xml:space="preserve"> 
Hydrocarbon abundances in the jovian atmosphere</t>
  </si>
  <si>
    <t xml:space="preserve"> 
Strobel, D. F.</t>
  </si>
  <si>
    <t>10.1086/186063</t>
  </si>
  <si>
    <t>Two micron morphology of candidate protostars</t>
  </si>
  <si>
    <t>Tamura, Motohide</t>
  </si>
  <si>
    <t>10.1086/430202</t>
  </si>
  <si>
    <t>The Astrophysical Journal, Volume 627, Number 1</t>
  </si>
  <si>
    <t>Line Asymmetry in the Seyfert Galaxy NGC 3783</t>
  </si>
  <si>
    <t>J. M. Ramírez1, Manuel Bautista1, and Timothy Kallman2</t>
  </si>
  <si>
    <t xml:space="preserve">1) Physics Center, Instituto Venezolano de Investigaciones Científicas (IVIC), P.O. Box 21827, Caracas 1020A, Venezuela ;
2) NASA Goddard Space Flight Center, Code 662, Greenbelt, MD 20771 </t>
  </si>
  <si>
    <t xml:space="preserve">2) NASA Goddard Space Flight Center, Code 662, Greenbelt, MD 20771 </t>
  </si>
  <si>
    <t>We thank the anonymous referee for constructive comments. The observation would not have been possible to analyze without the enormous effort of the Chandra team.</t>
  </si>
  <si>
    <t>10.1086/112706</t>
  </si>
  <si>
    <t xml:space="preserve"> 
Surface photometry of the cores of globular clusters. I - NGC 6440</t>
  </si>
  <si>
    <t>Martins, D. H.</t>
  </si>
  <si>
    <t>10.1086/111663</t>
  </si>
  <si>
    <t xml:space="preserve"> 
The low-frequency spectra of compact components in extragalactic radio sources</t>
  </si>
  <si>
    <t>Harris, D. E.</t>
  </si>
  <si>
    <t>10.1086/154698</t>
  </si>
  <si>
    <t>Fourier analysis of steady-state reaction schemes for interstellar molecules</t>
  </si>
  <si>
    <t xml:space="preserve"> 
Kuntz, P. J.</t>
  </si>
  <si>
    <t>10.1086/421365</t>
  </si>
  <si>
    <t>The Astronomical Journal, Volume 128, Number 1</t>
  </si>
  <si>
    <t>The Second Data Release of the Sloan Digital Sky Survey</t>
  </si>
  <si>
    <t>Kevork Abazajian1, Jennifer K. Adelman-McCarthy2, Marcel A. Agüeros3, Sahar S. Allam4, Kurt S. J. Anderson4,5, Scott F. Anderson3, James Annis2, Neta A. Bahcall6, Ivan K. Baldry7, Steven Bastian2, Andreas Berlind8,9,10, Mariangela Bernardi11, Michael R. Blanton10, John J. Bochanski, Jr.3, William N. Boroski2, John W. Briggs8, J. Brinkmann5, Robert J. Brunner12, Tamás Budavári7, Larry N. Carey3, Samuel Carliles7, Francisco J. Castander13, A. J. Connolly14, István Csabai7,15, Mamoru Doi16, Feng Dong6, Daniel J. Eisenstein17, Michael L. Evans3, Xiaohui Fan17, Douglas P. Finkbeiner6, Scott D. Friedman18, Joshua A. Frieman2,8,9, Masataka Fukugita19, Roy R. Gal7, Bruce Gillespie5, Karl Glazebrook7, Jim Gray20, Eva K. Grebel21, James E. Gunn6, Vijay K. Gurbani2,22, Patrick B. Hall6, Masaru Hamabe23, Frederick H. Harris24, Hugh C. Harris24, Michael Harvanek5, Timothy M. Heckman7, John S. Hendry2, Gregory S. Hennessy25, Robert B. Hindsley26, Craig J. Hogan3, David W. Hogg10, Donald J. Holmgren2, Shin-ichi Ichikawa27, Takashi Ichikawa28, Željko Ivezić6, Sebastian Jester2, David E. Johnston6,8,9, Anders M. Jorgensen29, Stephen M. Kent2, S. J. Kleinman5, G. R. Knapp6, Alexei Yu. Kniazev21, Richard G. Kron2,8, Jurek Krzesiński5,30, Peter Z. Kunszt7,31, Nickolai Kuropatkin2, Donald Q. Lamb8,32, Hubert Lampeitl2, Brian C. Lee33, R. French Leger2, Nolan Li7, Huan Lin2, Yeong-Shang Loh6,34, Daniel C. Long5, Jon Loveday35, Robert H. Lupton6, Tanu Malik7, Bruce Margon18, Takahiko Matsubara36, Peregrine M. McGehee4,37, Timothy A. McKay38, Avery Meiksin39, Jeffrey A. Munn24, Reiko Nakajima40, Thomas Nash2, Eric H. Neilsen, Jr.2, Heidi Jo Newberg41, Peter R. Newman5, Robert C. Nichol11, Tom Nicinski2,42, Maria Nieto-Santisteban7, Atsuko Nitta5, Sadanori Okamura43, William O'Mullane7, Jeremiah P. Ostriker6, Russell Owen3, Nikhil Padmanabhan44, John Peoples2, Jeffrey R. Pier24, Adrian C. Pope7, Thomas R. Quinn3, Gordon T. Richards6, Michael W. Richmond45, Hans-Walter Rix21, Constance M. Rockosi3, David J. Schlegel6, Donald P. Schneider46, Ryan Scranton14, Maki Sekiguchi47, Uros Seljak6, Gary Sergey2, Branimir Sesar48, Erin Sheldon8,9, Kazu Shimasaku43, Walter A. Siegmund49, Nicole M. Silvestri3, J. Allyn Smith29,50, Vernesa Smolčić48, Stephanie A. Snedden5, Albert Stebbins2, Chris Stoughton2, Michael A. Strauss6, Mark SubbaRao8,51, Alexander S. Szalay7, István Szapudi49, Paula Szkody3, Gyula P. Szokoly52, Max Tegmark40, Lus Teodoro1, Aniruddha R. Thakar7, Christy Tremonti17, Douglas L. Tucker2, Alan Uomoto7,53, Daniel E. Vanden Berk14, Jan Vandenberg7, Michael S. Vogeley54, Wolfgang Voges52, Nicole P. Vogt4, Lucianne M. Walkowicz3, Shu-i Wang8, David H. Weinberg55, Andrew A. West3, Simon D. M. White56, Brian C. Wilhite8, Yongzhong Xu1, Brian Yanny2, Naoki Yasuda19, Ching-Wa Yip14, D. R. Yocum2, Donald G. York8,32, Idit Zehavi17, Stefano Zibetti56, and Daniel B. Zucker21</t>
  </si>
  <si>
    <t xml:space="preserve">     1 Theoretical Division, MS B285, Los Alamos National Laboratory, Los Alamos, NM 87545. 
     2 Fermi National Accelerator Laboratory, P.O. Box 500, Batavia, IL 60510. 
     3 Department of Astronomy, University of Washington, Box 351580, Seattle, WA 98195. 
     4 Department of Astronomy, MSC 4500, New Mexico State University, P.O. Box 30001, Las Cruces, NM 88003. 
     5 Apache Point Observatory, P.O. Box 59, Sunspot, NM 88349. 
     6 Department of Astrophysical Sciences, Princeton University, Princeton, NJ 08544. 
     7 Center for Astrophysical Sciences, Department of Physics and Astronomy, Johns Hopkins University, 3400 North Charles Street, Baltimore, MD 21218. 
     8 Department of Astronomy and Astrophysics, University of Chicago, 5640 South Ellis Avenue, Chicago, IL 60637. 
     9 Center for Cosmological Physics, The University of Chicago, 5640 South Ellis Avenue, Chicago, IL 60637. 
     10 Center for Cosmology and Particle Physics, Department of Physics, New York University, 4 Washington Place, New York, NY 10003. 
     11 Department of Physics, Carnegie Mellon University, 5000 Forbes Avenue, Pittsburgh, PA 15213. 
     12 Department of Astronomy, University of Illinois, 1002 West Green Street, Urbana, IL 61801. 
     13 Institut d'Estudis Espacials de Catalunya/CSIC, Gran Capitá 2-4, E-08034 Barcelona, Spain. 
     14 Department of Physics and Astronomy, University of Pittsburgh, 3941 O'Hara Street, Pittsburgh, PA 15260. 
     15 Department of Physics of Complex Systems, Eötvös Loránd University, Pf. 32, H-1518 Budapest, Hungary. 
     16 Institute of Astronomy and Research Center for the Early Universe, School of Science, University of Tokyo, 2-21-1 Osawa, Mitaka, Tokyo 181-0015, Japan. 
     17 Steward Observatory, 933 North Cherry Avenue, Tucson, AZ 85721. 
     18 Space Telescope Science Institute, 3700 San Martin Drive, Baltimore, MD 21218. 
     19 Institute for Cosmic Ray Research, University of Tokyo, 5-1-5 Kashiwa, Kashiwa City, Chiba 277-8582, Japan. 
     20 Microsoft Research, 455 Market Street, Suite 1690, San Francisco, CA 94105. 
     21 Max-Planck-Institut für Astronomie, Königstuhl 17, D-69117 Heidelberg, Germany. 
     22 Lucent Technologies, 2000 Lucent Lane, Naperville, IL 60566. 
     23 Department of Mathematical and Physical Sciences, Japan Women's University, 2-8-1 Mejirodai, Bunkyo, Tokyo 112-8681, Japan. 
     24 US Naval Observatory, Flagstaff Station, P.O. Box 1149, Flagstaff, AZ 86002-1149. 
     25 US Naval Observatory, 3540 Massachusetts Avenue NW, Washington, DC 20392. 
     26 Code 7215, Remote Sensing Division, Naval Research Laboratory, 4555 Overlook Avenue SW, Washington, DC 20392. 
     27 National Astronomical Observatory, 2-21-1 Osawa, Mitaka, Tokyo 181-8588, Japan. 
     28 Astronomical Institute, Tohoku University, Aramaki, Aoba, Sendai 980-8578, Japan. 
     29 ISR-4, MS D448, Los Alamos National Laboratory, P.O. Box 1663, Los Alamos, NM 87545. 
     30 Obserwatorium Astronomiczne na Suhorze, Akademia Pedogogiczna w Krakowie, ulica Podchorążych 2, PL-30-084 Kraców, Poland. 
     31 CERN, IT Division, 1211 Geneva 23, Switzerland. 
     32 Enrico Fermi Institute, University of Chicago, 5640 South Ellis Avenue, Chicago, IL 60637. 
     33 Lawrence Berkeley National Laboratory, One Cyclotron Road, Berkeley CA 94720-8160. 
     34 Center for Astrophysics and Space Astronomy, University of Colorado, Boulder, CO 80309. 
     35 Astronomy Centre, University of Sussex, Falmer, Brighton BN1 9QJ, UK. 
     36 Department of Physics and Astrophysics, Nagoya University, Chikusa, Nagoya 464-8602, Japan. 
     37 SNS-4, MS H820, Los Alamos National Laboratory, P.O. Box 1663, Los Alamos, NM 87545. 
     38 Department of Physics, University of Michigan, 500 East University Avenue, Ann Arbor, MI 48109. 
     39 Institute for Astronomy, Royal Observatory, University of Edinburgh, Blackford Hill, Edinburgh EH9 3HJ, UK. 
     40 Department of Physics, University of Pennsylvania, Philadelphia, PA 19104. 
     41 Department of Physics, Applied Physics, and Astronomy, Rensselaer Polytechnic Institute, 110 Eighth Street, Troy, NY 12180. 
     42 CMC Electronics Aurora, 43W752 Route 30, Sugar Grove, IL 60554. 
     43 Department of Astronomy and Research Center for the Early Universe, University of Tokyo, 7-3-1 Hongo, Bunkyo, Tokyo 113-0033, Japan. 
     44 Joseph Henry Laboratories, Princeton University, Princeton, NJ 08544. 
     45 Department of Physics, Rochester Institute of Technology, 84 Lomb Memorial Drive, Rochester, NY 14623-5603. 
     46 Department of Astronomy and Astrophysics, 525 Davey Laboratory, Pennsylvania State University, University Park, PA 16802. 
     47 Japan Participation Group, c/o Institute for Cosmic Ray Research, University of Tokyo, 5-1-5 Kashiwa, Kashiwa City, Chiba 277-8582, Japan. 
     48 University of Zagreb, Department of Physics, Bijenička cesta 32, 10000 Zagreb, Croatia. 
     49 Institute for Astronomy, 2680 Woodlawn Road, Honolulu, HI 96822. 
     50 Department of Physics and Astronomy, University of Wyoming, Laramie, WY 82071. 
     51 Adler Planetarium and Astronomy Museum, 1300 Lake Shore Drive, Chicago, IL 60605. 
     52 Max-Planck-Institut für extraterrestrische Physik, Giessenbachstrasse 1, D-85741 Garching, Germany. 
     53 Observatories of the Carnegie Institution of Washington, 813 Santa Barbara Street, Pasadena, CA 91101. 
     54 Department of Physics, Drexel University, 3141 Chestnut Street, Philadelphia, PA 19104. 
     55 Department of Astronomy, Ohio State University, 140 West 8th Avenue, Columbus, OH 43210. 
     56 Max Planck Institut für Astrophysik, Postfach 1, D-85748 Garching, Germany.</t>
  </si>
  <si>
    <t xml:space="preserve">1 Theoretical Division, MS B285, Los Alamos National Laboratory, Los Alamos, NM 87545. 
2 Fermi National Accelerator Laboratory, P.O. Box 500, Batavia, IL 60510. </t>
  </si>
  <si>
    <t>The SDSS is managed by the Astrophysical Research Consortium (ARC) for the Participating Institutions. The Participating Institutions are The University of Chicago, Fermilab, the Institute for Advanced Study, the Japan Participation Group, The Johns Hopkins University, Los Alamos National Laboratory, the Max-Planck-Institute for Astronomy (MPIA), the Max-Planck-Institute for Astrophysics (MPA), New Mexico State University, University of Pittsburgh, Princeton University, the US Naval Observatory, and the University of Washington. We would like to dedicate this paper to the memory of J. Beverly Oke, whose work on instrumentation and photometric calibration over the decades was crucial for the conception and development of the SDSS.</t>
  </si>
  <si>
    <t>10.1086/505022</t>
  </si>
  <si>
    <t>The Astronomical Journal, Volume 132, Number 1</t>
  </si>
  <si>
    <t>Spitzer IRS Spectra of a Large Sample of Seyfert Galaxies: A Variety of Infrared Spectral Energy Distributions in the Local Active Galactic Nucleus Population</t>
  </si>
  <si>
    <t>Catherine L. Buchanan1, Jack F. Gallimore2, Christopher P. O'Dea1, Stefi A. Baum3, David J. Axon1, Andrew Robinson1, Moshe Elitzur4, and Martin Elvis5</t>
  </si>
  <si>
    <t xml:space="preserve">     1 Department of Physics, Rochester Institute of Technology, 54 Lomb Memorial Drive, Rochester, NY 14623; . 
     2 Department of Physics, Bucknell University, Moore Avenue, Lewisburg, PA 17837. 
     3 Center for Imaging Science, Rochester Institute of Technology, 84 Lomb Memorial Drive, Rochester, NY 14623. 
     4 Department of Physics and Astronomy, University of Kentucky, Lexington, KY 40506. 
     5 Harvard-Smithsonian Center for Astrophysics, 60 Garden Street, Cambridge, MA 02138.</t>
  </si>
  <si>
    <t>5 Harvard-Smithsonian Center for Astrophysics, 60 Garden Street, Cambridge, MA 02138.</t>
  </si>
  <si>
    <t>We thank the referee for a careful reading of the manuscript, which resulted in significant improvements to the paper. This work is based on observations made with the Spitzer Space Telescope, which is operated by the Jet Propulsion Laboratory, California Institute of Technology, under a contract with NASA. Support for this work was provided by NASA through an award issued by the Jet Propulsion Laboratory, California Institute of Technology. The IRS was a collaborative venture between Cornell University and Ball Aerospace Corporation funded by NASA through the Jet Propulsion Laboratory and Ames Research Center. SMART was developed by the IRS Team at Cornell University and is available through the Spitzer Science Center at Caltech. This research has made use of NASA's Astrophysics Data System.</t>
  </si>
  <si>
    <t>10.1086/162034</t>
  </si>
  <si>
    <t xml:space="preserve"> 
Ultraviolet spectroscopy of the planetary nebula in the Fornax galaxy</t>
  </si>
  <si>
    <t>Maran, S. P.</t>
  </si>
  <si>
    <t>10.1086/173894</t>
  </si>
  <si>
    <t>Optical, IUE, and ROSAT observations of the eclipsing nova-like variable V347 Puppis (LB 1800)</t>
  </si>
  <si>
    <t>Mauche, Christopher W.</t>
  </si>
  <si>
    <t>10.1086/513516</t>
  </si>
  <si>
    <t>The Astronomical Journal, Volume 133, Number 5</t>
  </si>
  <si>
    <t>The Rest-Frame K-Band Luminosity Function of Galaxies in Clusters to z = 1.3</t>
  </si>
  <si>
    <t>Roberto De Propris1,2, S. A. Stanford3,4, Peter R. Eisenhardt5,6, Brad P. Holden7, and Piero Rosati8</t>
  </si>
  <si>
    <t xml:space="preserve">     1 Cerro Tololo Inter-American Observatory, La Serena, Chile. 
     2 Department of Physics, University of Bristol, Bristol BS8 1TL, UK. 
     3 Department of Physics, University of California, Davis, CA 95616, USA. 
     4 Institute of Geophysics and Planetary Physics, Lawrence Livermore National Laboratory, Livermore, CA 94550, USA. 
     5 Jet Propulsion Laboratory, Pasadena, CA 91109, USA. 
     6 California Institute of Technology, Pasadena, CA 91125, USA. 
     7 Lick Observatory, University of California, Santa Cruz, CA 95604, USA. 
     8 European Southern Observatory, 85748 Garching, Germany.</t>
  </si>
  <si>
    <t xml:space="preserve">     4 Institute of Geophysics and Planetary Physics, Lawrence Livermore National Laboratory, Livermore, CA 94550, USA. 
     5 Jet Propulsion Laboratory, Pasadena, CA 91109, USA. </t>
  </si>
  <si>
    <t xml:space="preserve">© 2007. The American Astronomical Society. All rights reserved. Printed in U.S.A.
</t>
  </si>
  <si>
    <t>We would like to acknowledge the anonymous referee for an informative report that helped make the paper clearer. We also thank Steve Willner for some comments on this paper. This work is based on observations made with the Spitzer Space Telescope, which is operated by the Jet Propulsion Laboratory, California Institute of Technology, under a contract with NASA. R. D. P. acknowledges support from a PPARC grant while at the University of Bristol. S. A. S.'s work was performed under the auspices of the US Department of Energy, National Nuclear Security Administration, by the University of California, Lawrence Livermore National Laboratory, under contract W-7405-Eng-48.</t>
  </si>
  <si>
    <t>Number of Federal Employee Authors:</t>
  </si>
  <si>
    <t>Number of works with works of govt disclaimers:</t>
  </si>
  <si>
    <t>Number of National Lab Authors:</t>
  </si>
  <si>
    <t>Number of Contractor (Non Natl Lab) Authors:</t>
  </si>
  <si>
    <t>Number of False Positives that have had searches rerun:</t>
  </si>
  <si>
    <t>Number of False Positives that have not had searches rerun:</t>
  </si>
  <si>
    <t>Number of works with unclear authorship:</t>
  </si>
  <si>
    <t>Number of works that could not be located:</t>
  </si>
  <si>
    <t>Number of works that UNC does not provide access to:</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</si>
</sst>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2"/>
      <color theme="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8">
    <xf numFmtId="0" fontId="0" fillId="0" borderId="0" xfId="0"/>
    <xf numFmtId="0" fontId="0" fillId="0" borderId="0" xfId="0" applyFont="1" applyAlignment="1">
      <alignment wrapText="1"/>
    </xf>
    <xf numFmtId="0" fontId="0" fillId="0" borderId="0" xfId="0" applyAlignment="1">
      <alignment wrapText="1"/>
    </xf>
    <xf numFmtId="17" fontId="0" fillId="0" borderId="0" xfId="0" applyNumberFormat="1" applyAlignment="1">
      <alignment wrapText="1"/>
    </xf>
    <xf numFmtId="0" fontId="0" fillId="2" borderId="0" xfId="0" applyFill="1" applyAlignment="1">
      <alignment wrapText="1"/>
    </xf>
    <xf numFmtId="17" fontId="0" fillId="2" borderId="0" xfId="0" applyNumberFormat="1" applyFill="1" applyAlignment="1">
      <alignment wrapText="1"/>
    </xf>
    <xf numFmtId="0" fontId="0" fillId="0" borderId="0" xfId="0" applyFill="1" applyAlignment="1">
      <alignment wrapText="1"/>
    </xf>
    <xf numFmtId="17" fontId="0" fillId="0" borderId="0" xfId="0" applyNumberFormat="1" applyFill="1" applyAlignment="1">
      <alignment wrapText="1"/>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tabSelected="1" topLeftCell="F51" workbookViewId="0">
      <selection activeCell="H57" sqref="H57"/>
    </sheetView>
  </sheetViews>
  <sheetFormatPr baseColWidth="10" defaultRowHeight="16" x14ac:dyDescent="0.2"/>
  <cols>
    <col min="1" max="1" width="53.33203125" style="2" customWidth="1"/>
    <col min="2" max="2" width="10.83203125" style="2"/>
    <col min="3" max="3" width="51.5" style="2" customWidth="1"/>
    <col min="4" max="4" width="93" style="2" customWidth="1"/>
    <col min="5" max="5" width="101.83203125" style="2" customWidth="1"/>
    <col min="6" max="6" width="42.83203125" style="2" customWidth="1"/>
    <col min="7" max="7" width="24.83203125" style="2" customWidth="1"/>
    <col min="8" max="8" width="20.5" style="2" customWidth="1"/>
    <col min="9" max="9" width="79.5" style="2" customWidth="1"/>
    <col min="10" max="10" width="10.83203125" style="2"/>
    <col min="11" max="11" width="85.5" style="2" customWidth="1"/>
    <col min="12" max="12" width="35.33203125" style="2" customWidth="1"/>
    <col min="13" max="16384" width="10.83203125" style="2"/>
  </cols>
  <sheetData>
    <row r="1" spans="1:12" s="1" customFormat="1" ht="48" x14ac:dyDescent="0.2">
      <c r="A1" s="1" t="s">
        <v>0</v>
      </c>
      <c r="B1" s="1" t="s">
        <v>1</v>
      </c>
      <c r="C1" s="1" t="s">
        <v>2</v>
      </c>
      <c r="D1" s="1" t="s">
        <v>3</v>
      </c>
      <c r="E1" s="1" t="s">
        <v>4</v>
      </c>
      <c r="F1" s="1" t="s">
        <v>5</v>
      </c>
      <c r="G1" s="1" t="s">
        <v>6</v>
      </c>
      <c r="H1" s="1" t="s">
        <v>7</v>
      </c>
      <c r="I1" s="1" t="s">
        <v>8</v>
      </c>
      <c r="J1" s="1" t="s">
        <v>9</v>
      </c>
      <c r="K1" s="1" t="s">
        <v>10</v>
      </c>
      <c r="L1" s="1" t="s">
        <v>11</v>
      </c>
    </row>
    <row r="2" spans="1:12" s="6" customFormat="1" ht="192" x14ac:dyDescent="0.2">
      <c r="A2" s="6" t="s">
        <v>13</v>
      </c>
      <c r="B2" s="7">
        <v>38169</v>
      </c>
      <c r="C2" s="6" t="s">
        <v>14</v>
      </c>
      <c r="D2" s="6" t="s">
        <v>15</v>
      </c>
      <c r="E2" s="6" t="s">
        <v>16</v>
      </c>
      <c r="F2" s="6" t="s">
        <v>17</v>
      </c>
      <c r="G2" s="6" t="s">
        <v>12</v>
      </c>
      <c r="H2" s="6" t="s">
        <v>18</v>
      </c>
      <c r="I2" s="6" t="s">
        <v>19</v>
      </c>
      <c r="J2" s="6" t="s">
        <v>20</v>
      </c>
      <c r="K2" s="6" t="s">
        <v>21</v>
      </c>
    </row>
    <row r="3" spans="1:12" ht="32" x14ac:dyDescent="0.2">
      <c r="A3" s="2" t="s">
        <v>23</v>
      </c>
      <c r="B3" s="3">
        <v>31747</v>
      </c>
      <c r="C3" s="2" t="s">
        <v>24</v>
      </c>
      <c r="D3" s="2" t="s">
        <v>25</v>
      </c>
      <c r="E3" s="2" t="s">
        <v>26</v>
      </c>
      <c r="F3" s="2" t="s">
        <v>28</v>
      </c>
      <c r="G3" s="2" t="s">
        <v>22</v>
      </c>
      <c r="H3" s="2" t="s">
        <v>27</v>
      </c>
      <c r="I3" s="2" t="s">
        <v>26</v>
      </c>
      <c r="J3" s="2" t="s">
        <v>20</v>
      </c>
      <c r="K3" s="2" t="s">
        <v>29</v>
      </c>
    </row>
    <row r="4" spans="1:12" ht="409" x14ac:dyDescent="0.2">
      <c r="A4" s="2" t="s">
        <v>31</v>
      </c>
      <c r="B4" s="3">
        <v>38991</v>
      </c>
      <c r="C4" s="2" t="s">
        <v>36</v>
      </c>
      <c r="D4" s="2" t="s">
        <v>32</v>
      </c>
      <c r="E4" s="2" t="s">
        <v>33</v>
      </c>
      <c r="F4" s="2" t="s">
        <v>37</v>
      </c>
      <c r="G4" s="2" t="s">
        <v>30</v>
      </c>
      <c r="H4" s="2" t="s">
        <v>35</v>
      </c>
      <c r="I4" s="2" t="s">
        <v>34</v>
      </c>
      <c r="J4" s="2" t="s">
        <v>20</v>
      </c>
      <c r="K4" s="2" t="s">
        <v>38</v>
      </c>
    </row>
    <row r="5" spans="1:12" ht="96" x14ac:dyDescent="0.2">
      <c r="A5" s="2" t="s">
        <v>40</v>
      </c>
      <c r="B5" s="3">
        <v>37773</v>
      </c>
      <c r="C5" s="2" t="s">
        <v>41</v>
      </c>
      <c r="D5" s="2" t="s">
        <v>42</v>
      </c>
      <c r="E5" s="2" t="s">
        <v>43</v>
      </c>
      <c r="F5" s="2" t="s">
        <v>45</v>
      </c>
      <c r="G5" s="2" t="s">
        <v>39</v>
      </c>
      <c r="H5" s="2" t="s">
        <v>27</v>
      </c>
      <c r="I5" s="2" t="s">
        <v>44</v>
      </c>
      <c r="J5" s="2" t="s">
        <v>20</v>
      </c>
      <c r="K5" s="2" t="s">
        <v>46</v>
      </c>
    </row>
    <row r="6" spans="1:12" s="4" customFormat="1" ht="32" x14ac:dyDescent="0.2">
      <c r="A6" s="4" t="s">
        <v>49</v>
      </c>
      <c r="B6" s="5">
        <v>37773</v>
      </c>
      <c r="C6" s="4" t="s">
        <v>48</v>
      </c>
      <c r="D6" s="4" t="s">
        <v>50</v>
      </c>
      <c r="G6" s="4" t="s">
        <v>47</v>
      </c>
      <c r="H6" s="4" t="s">
        <v>51</v>
      </c>
    </row>
    <row r="7" spans="1:12" ht="48" x14ac:dyDescent="0.2">
      <c r="A7" s="2" t="s">
        <v>53</v>
      </c>
      <c r="B7" s="2">
        <v>2001</v>
      </c>
      <c r="C7" s="2" t="s">
        <v>54</v>
      </c>
      <c r="D7" s="2" t="s">
        <v>55</v>
      </c>
      <c r="E7" s="2" t="s">
        <v>56</v>
      </c>
      <c r="F7" s="2" t="s">
        <v>57</v>
      </c>
      <c r="G7" s="2" t="s">
        <v>52</v>
      </c>
      <c r="H7" s="2" t="s">
        <v>18</v>
      </c>
      <c r="I7" s="2" t="s">
        <v>56</v>
      </c>
      <c r="J7" s="2" t="s">
        <v>20</v>
      </c>
      <c r="K7" s="2" t="s">
        <v>58</v>
      </c>
    </row>
    <row r="8" spans="1:12" ht="128" x14ac:dyDescent="0.2">
      <c r="A8" s="2" t="s">
        <v>60</v>
      </c>
      <c r="B8" s="3">
        <v>31291</v>
      </c>
      <c r="C8" s="2" t="s">
        <v>61</v>
      </c>
      <c r="D8" s="2" t="s">
        <v>63</v>
      </c>
      <c r="E8" s="2" t="s">
        <v>62</v>
      </c>
      <c r="F8" s="2" t="s">
        <v>37</v>
      </c>
      <c r="G8" s="2" t="s">
        <v>59</v>
      </c>
      <c r="H8" s="2" t="s">
        <v>18</v>
      </c>
      <c r="I8" s="2" t="s">
        <v>64</v>
      </c>
      <c r="J8" s="2" t="s">
        <v>20</v>
      </c>
      <c r="K8" s="2" t="s">
        <v>65</v>
      </c>
    </row>
    <row r="9" spans="1:12" ht="256" x14ac:dyDescent="0.2">
      <c r="A9" s="2" t="s">
        <v>67</v>
      </c>
      <c r="B9" s="2">
        <v>2000</v>
      </c>
      <c r="C9" s="2" t="s">
        <v>68</v>
      </c>
      <c r="D9" s="2" t="s">
        <v>69</v>
      </c>
      <c r="E9" s="2" t="s">
        <v>70</v>
      </c>
      <c r="F9" s="2" t="s">
        <v>73</v>
      </c>
      <c r="G9" s="2" t="s">
        <v>66</v>
      </c>
      <c r="H9" s="2" t="s">
        <v>72</v>
      </c>
      <c r="I9" s="2" t="s">
        <v>71</v>
      </c>
      <c r="J9" s="2" t="s">
        <v>20</v>
      </c>
      <c r="K9" s="2" t="s">
        <v>74</v>
      </c>
    </row>
    <row r="10" spans="1:12" s="4" customFormat="1" ht="32" x14ac:dyDescent="0.2">
      <c r="A10" s="4" t="s">
        <v>76</v>
      </c>
      <c r="B10" s="5">
        <v>32752</v>
      </c>
      <c r="C10" s="4" t="s">
        <v>77</v>
      </c>
      <c r="D10" s="4" t="s">
        <v>78</v>
      </c>
      <c r="G10" s="4" t="s">
        <v>75</v>
      </c>
      <c r="H10" s="4" t="s">
        <v>51</v>
      </c>
    </row>
    <row r="11" spans="1:12" ht="80" x14ac:dyDescent="0.2">
      <c r="A11" s="2" t="s">
        <v>80</v>
      </c>
      <c r="B11" s="2">
        <v>2005</v>
      </c>
      <c r="C11" s="2" t="s">
        <v>81</v>
      </c>
      <c r="D11" s="2" t="s">
        <v>82</v>
      </c>
      <c r="E11" s="2" t="s">
        <v>83</v>
      </c>
      <c r="F11" s="2" t="s">
        <v>85</v>
      </c>
      <c r="G11" s="2" t="s">
        <v>79</v>
      </c>
      <c r="H11" s="2" t="s">
        <v>72</v>
      </c>
      <c r="I11" s="2" t="s">
        <v>84</v>
      </c>
      <c r="J11" s="2" t="s">
        <v>20</v>
      </c>
      <c r="K11" s="2" t="s">
        <v>86</v>
      </c>
    </row>
    <row r="12" spans="1:12" s="4" customFormat="1" ht="48" x14ac:dyDescent="0.2">
      <c r="A12" s="4" t="s">
        <v>88</v>
      </c>
      <c r="B12" s="4">
        <v>1975</v>
      </c>
      <c r="C12" s="4" t="s">
        <v>89</v>
      </c>
      <c r="D12" s="4" t="s">
        <v>90</v>
      </c>
      <c r="G12" s="4" t="s">
        <v>87</v>
      </c>
      <c r="H12" s="4" t="s">
        <v>51</v>
      </c>
    </row>
    <row r="13" spans="1:12" ht="32" x14ac:dyDescent="0.2">
      <c r="A13" s="2" t="s">
        <v>92</v>
      </c>
      <c r="B13" s="2">
        <v>1996</v>
      </c>
      <c r="C13" s="2" t="s">
        <v>93</v>
      </c>
      <c r="D13" s="2" t="s">
        <v>94</v>
      </c>
      <c r="E13" s="2" t="s">
        <v>95</v>
      </c>
      <c r="F13" s="2" t="s">
        <v>98</v>
      </c>
      <c r="G13" s="2" t="s">
        <v>91</v>
      </c>
      <c r="H13" s="2" t="s">
        <v>97</v>
      </c>
      <c r="I13" s="2" t="s">
        <v>96</v>
      </c>
      <c r="J13" s="2" t="s">
        <v>20</v>
      </c>
      <c r="K13" s="2" t="s">
        <v>37</v>
      </c>
    </row>
    <row r="14" spans="1:12" s="4" customFormat="1" ht="48" x14ac:dyDescent="0.2">
      <c r="A14" s="4" t="s">
        <v>88</v>
      </c>
      <c r="B14" s="4">
        <v>1981</v>
      </c>
      <c r="C14" s="4" t="s">
        <v>100</v>
      </c>
      <c r="D14" s="4" t="s">
        <v>101</v>
      </c>
      <c r="G14" s="4" t="s">
        <v>99</v>
      </c>
      <c r="H14" s="4" t="s">
        <v>51</v>
      </c>
    </row>
    <row r="15" spans="1:12" ht="96" x14ac:dyDescent="0.2">
      <c r="A15" s="2" t="s">
        <v>103</v>
      </c>
      <c r="B15" s="3">
        <v>36342</v>
      </c>
      <c r="C15" s="2" t="s">
        <v>104</v>
      </c>
      <c r="D15" s="2" t="s">
        <v>105</v>
      </c>
      <c r="E15" s="2" t="s">
        <v>106</v>
      </c>
      <c r="F15" s="2" t="s">
        <v>108</v>
      </c>
      <c r="G15" s="2" t="s">
        <v>102</v>
      </c>
      <c r="H15" s="2" t="s">
        <v>97</v>
      </c>
      <c r="I15" s="2" t="s">
        <v>107</v>
      </c>
      <c r="J15" s="2" t="s">
        <v>20</v>
      </c>
      <c r="K15" s="2" t="s">
        <v>37</v>
      </c>
    </row>
    <row r="16" spans="1:12" ht="128" x14ac:dyDescent="0.2">
      <c r="A16" s="2" t="s">
        <v>110</v>
      </c>
      <c r="B16" s="3">
        <v>39722</v>
      </c>
      <c r="C16" s="2" t="s">
        <v>111</v>
      </c>
      <c r="D16" s="2" t="s">
        <v>112</v>
      </c>
      <c r="E16" s="2" t="s">
        <v>113</v>
      </c>
      <c r="F16" s="2" t="s">
        <v>115</v>
      </c>
      <c r="G16" s="2" t="s">
        <v>109</v>
      </c>
      <c r="H16" s="2" t="s">
        <v>72</v>
      </c>
      <c r="I16" s="2" t="s">
        <v>114</v>
      </c>
      <c r="J16" s="2" t="s">
        <v>20</v>
      </c>
      <c r="K16" s="2" t="s">
        <v>116</v>
      </c>
    </row>
    <row r="17" spans="1:11" s="4" customFormat="1" ht="32" x14ac:dyDescent="0.2">
      <c r="A17" s="4" t="s">
        <v>76</v>
      </c>
      <c r="B17" s="4">
        <v>1988</v>
      </c>
      <c r="C17" s="4" t="s">
        <v>118</v>
      </c>
      <c r="D17" s="4" t="s">
        <v>119</v>
      </c>
      <c r="G17" s="4" t="s">
        <v>117</v>
      </c>
      <c r="H17" s="4" t="s">
        <v>51</v>
      </c>
    </row>
    <row r="18" spans="1:11" ht="64" x14ac:dyDescent="0.2">
      <c r="A18" s="2" t="s">
        <v>121</v>
      </c>
      <c r="B18" s="3">
        <v>36617</v>
      </c>
      <c r="C18" s="2" t="s">
        <v>122</v>
      </c>
      <c r="D18" s="2" t="s">
        <v>123</v>
      </c>
      <c r="E18" s="2" t="s">
        <v>124</v>
      </c>
      <c r="F18" s="2" t="s">
        <v>37</v>
      </c>
      <c r="G18" s="2" t="s">
        <v>120</v>
      </c>
      <c r="H18" s="2" t="s">
        <v>125</v>
      </c>
      <c r="I18" s="2" t="s">
        <v>126</v>
      </c>
      <c r="J18" s="2" t="s">
        <v>20</v>
      </c>
      <c r="K18" s="2" t="s">
        <v>37</v>
      </c>
    </row>
    <row r="19" spans="1:11" s="4" customFormat="1" ht="48" x14ac:dyDescent="0.2">
      <c r="A19" s="4" t="s">
        <v>128</v>
      </c>
      <c r="B19" s="4">
        <v>1981</v>
      </c>
      <c r="C19" s="4" t="s">
        <v>129</v>
      </c>
      <c r="D19" s="4" t="s">
        <v>130</v>
      </c>
      <c r="G19" s="4" t="s">
        <v>127</v>
      </c>
      <c r="H19" s="4" t="s">
        <v>51</v>
      </c>
    </row>
    <row r="20" spans="1:11" ht="96" x14ac:dyDescent="0.2">
      <c r="A20" s="2" t="s">
        <v>132</v>
      </c>
      <c r="B20" s="2">
        <v>2006</v>
      </c>
      <c r="C20" s="2" t="s">
        <v>133</v>
      </c>
      <c r="D20" s="2" t="s">
        <v>134</v>
      </c>
      <c r="E20" s="2" t="s">
        <v>135</v>
      </c>
      <c r="F20" s="2" t="s">
        <v>137</v>
      </c>
      <c r="G20" s="2" t="s">
        <v>131</v>
      </c>
      <c r="H20" s="2" t="s">
        <v>72</v>
      </c>
      <c r="I20" s="2" t="s">
        <v>136</v>
      </c>
      <c r="J20" s="2" t="s">
        <v>20</v>
      </c>
      <c r="K20" s="2" t="s">
        <v>145</v>
      </c>
    </row>
    <row r="21" spans="1:11" ht="144" x14ac:dyDescent="0.2">
      <c r="A21" s="2" t="s">
        <v>139</v>
      </c>
      <c r="B21" s="2">
        <v>2001</v>
      </c>
      <c r="C21" s="2" t="s">
        <v>140</v>
      </c>
      <c r="D21" s="2" t="s">
        <v>141</v>
      </c>
      <c r="E21" s="2" t="s">
        <v>142</v>
      </c>
      <c r="F21" s="2" t="s">
        <v>57</v>
      </c>
      <c r="G21" s="2" t="s">
        <v>138</v>
      </c>
      <c r="H21" s="2" t="s">
        <v>27</v>
      </c>
      <c r="I21" s="2" t="s">
        <v>143</v>
      </c>
      <c r="J21" s="2" t="s">
        <v>20</v>
      </c>
      <c r="K21" s="2" t="s">
        <v>144</v>
      </c>
    </row>
    <row r="22" spans="1:11" ht="64" x14ac:dyDescent="0.2">
      <c r="A22" s="2" t="s">
        <v>147</v>
      </c>
      <c r="B22" s="3">
        <v>36008</v>
      </c>
      <c r="C22" s="2" t="s">
        <v>148</v>
      </c>
      <c r="D22" s="2" t="s">
        <v>149</v>
      </c>
      <c r="E22" s="2" t="s">
        <v>150</v>
      </c>
      <c r="F22" s="2" t="s">
        <v>152</v>
      </c>
      <c r="G22" s="2" t="s">
        <v>146</v>
      </c>
      <c r="H22" s="2" t="s">
        <v>97</v>
      </c>
      <c r="I22" s="2" t="s">
        <v>151</v>
      </c>
      <c r="J22" s="2" t="s">
        <v>20</v>
      </c>
      <c r="K22" s="2" t="s">
        <v>153</v>
      </c>
    </row>
    <row r="23" spans="1:11" ht="80" x14ac:dyDescent="0.2">
      <c r="A23" s="2" t="s">
        <v>155</v>
      </c>
      <c r="B23" s="2">
        <v>2004</v>
      </c>
      <c r="C23" s="2" t="s">
        <v>156</v>
      </c>
      <c r="D23" s="2" t="s">
        <v>157</v>
      </c>
      <c r="E23" s="2" t="s">
        <v>158</v>
      </c>
      <c r="F23" s="2" t="s">
        <v>160</v>
      </c>
      <c r="G23" s="2" t="s">
        <v>154</v>
      </c>
      <c r="H23" s="2" t="s">
        <v>72</v>
      </c>
      <c r="I23" s="2" t="s">
        <v>159</v>
      </c>
      <c r="J23" s="2" t="s">
        <v>20</v>
      </c>
      <c r="K23" s="2" t="s">
        <v>161</v>
      </c>
    </row>
    <row r="24" spans="1:11" ht="208" x14ac:dyDescent="0.2">
      <c r="A24" s="2" t="s">
        <v>163</v>
      </c>
      <c r="B24" s="2">
        <v>2015</v>
      </c>
      <c r="C24" s="2" t="s">
        <v>164</v>
      </c>
      <c r="D24" s="2" t="s">
        <v>165</v>
      </c>
      <c r="E24" s="2" t="s">
        <v>166</v>
      </c>
      <c r="F24" s="2" t="s">
        <v>168</v>
      </c>
      <c r="G24" s="2" t="s">
        <v>162</v>
      </c>
      <c r="H24" s="2" t="s">
        <v>72</v>
      </c>
      <c r="I24" s="2" t="s">
        <v>167</v>
      </c>
      <c r="J24" s="2" t="s">
        <v>20</v>
      </c>
      <c r="K24" s="2" t="s">
        <v>169</v>
      </c>
    </row>
    <row r="25" spans="1:11" ht="128" x14ac:dyDescent="0.2">
      <c r="A25" s="2" t="s">
        <v>171</v>
      </c>
      <c r="B25" s="3">
        <v>36647</v>
      </c>
      <c r="C25" s="2" t="s">
        <v>172</v>
      </c>
      <c r="D25" s="2" t="s">
        <v>173</v>
      </c>
      <c r="E25" s="2" t="s">
        <v>174</v>
      </c>
      <c r="F25" s="2" t="s">
        <v>175</v>
      </c>
      <c r="G25" s="2" t="s">
        <v>170</v>
      </c>
      <c r="H25" s="2" t="s">
        <v>97</v>
      </c>
      <c r="I25" s="2" t="s">
        <v>225</v>
      </c>
      <c r="J25" s="2" t="s">
        <v>20</v>
      </c>
      <c r="K25" s="2" t="s">
        <v>176</v>
      </c>
    </row>
    <row r="26" spans="1:11" s="4" customFormat="1" ht="48" x14ac:dyDescent="0.2">
      <c r="A26" s="4" t="s">
        <v>88</v>
      </c>
      <c r="B26" s="4">
        <v>1981</v>
      </c>
      <c r="C26" s="4" t="s">
        <v>178</v>
      </c>
      <c r="D26" s="4" t="s">
        <v>179</v>
      </c>
      <c r="G26" s="4" t="s">
        <v>177</v>
      </c>
      <c r="H26" s="4" t="s">
        <v>51</v>
      </c>
    </row>
    <row r="27" spans="1:11" ht="112" x14ac:dyDescent="0.2">
      <c r="A27" s="2" t="s">
        <v>181</v>
      </c>
      <c r="B27" s="2">
        <v>2000</v>
      </c>
      <c r="C27" s="2" t="s">
        <v>182</v>
      </c>
      <c r="D27" s="2" t="s">
        <v>183</v>
      </c>
      <c r="E27" s="2" t="s">
        <v>184</v>
      </c>
      <c r="F27" s="2" t="s">
        <v>186</v>
      </c>
      <c r="G27" s="2" t="s">
        <v>180</v>
      </c>
      <c r="H27" s="2" t="s">
        <v>18</v>
      </c>
      <c r="I27" s="2" t="s">
        <v>185</v>
      </c>
      <c r="J27" s="2" t="s">
        <v>20</v>
      </c>
      <c r="K27" s="2" t="s">
        <v>187</v>
      </c>
    </row>
    <row r="28" spans="1:11" s="4" customFormat="1" ht="48" x14ac:dyDescent="0.2">
      <c r="A28" s="4" t="s">
        <v>76</v>
      </c>
      <c r="B28" s="4">
        <v>1981</v>
      </c>
      <c r="C28" s="4" t="s">
        <v>189</v>
      </c>
      <c r="D28" s="4" t="s">
        <v>190</v>
      </c>
      <c r="G28" s="4" t="s">
        <v>188</v>
      </c>
      <c r="H28" s="4" t="s">
        <v>51</v>
      </c>
    </row>
    <row r="29" spans="1:11" ht="80" x14ac:dyDescent="0.2">
      <c r="A29" s="2" t="s">
        <v>192</v>
      </c>
      <c r="B29" s="3">
        <v>40483</v>
      </c>
      <c r="C29" s="2" t="s">
        <v>193</v>
      </c>
      <c r="D29" s="2" t="s">
        <v>194</v>
      </c>
      <c r="E29" s="2" t="s">
        <v>196</v>
      </c>
      <c r="F29" s="2" t="s">
        <v>197</v>
      </c>
      <c r="G29" s="2" t="s">
        <v>191</v>
      </c>
      <c r="H29" s="2" t="s">
        <v>18</v>
      </c>
      <c r="I29" s="2" t="s">
        <v>195</v>
      </c>
      <c r="J29" s="2" t="s">
        <v>20</v>
      </c>
      <c r="K29" s="2" t="s">
        <v>198</v>
      </c>
    </row>
    <row r="30" spans="1:11" s="4" customFormat="1" ht="32" x14ac:dyDescent="0.2">
      <c r="A30" s="4" t="s">
        <v>76</v>
      </c>
      <c r="B30" s="4">
        <v>1986</v>
      </c>
      <c r="C30" s="4" t="s">
        <v>200</v>
      </c>
      <c r="D30" s="4" t="s">
        <v>201</v>
      </c>
      <c r="G30" s="4" t="s">
        <v>199</v>
      </c>
      <c r="H30" s="4" t="s">
        <v>51</v>
      </c>
    </row>
    <row r="31" spans="1:11" s="4" customFormat="1" ht="32" x14ac:dyDescent="0.2">
      <c r="A31" s="4" t="s">
        <v>88</v>
      </c>
      <c r="B31" s="4">
        <v>1994</v>
      </c>
      <c r="C31" s="4" t="s">
        <v>203</v>
      </c>
      <c r="D31" s="4" t="s">
        <v>204</v>
      </c>
      <c r="G31" s="4" t="s">
        <v>202</v>
      </c>
      <c r="H31" s="4" t="s">
        <v>51</v>
      </c>
    </row>
    <row r="32" spans="1:11" ht="96" x14ac:dyDescent="0.2">
      <c r="A32" s="2" t="s">
        <v>206</v>
      </c>
      <c r="B32" s="3">
        <v>37135</v>
      </c>
      <c r="C32" s="2" t="s">
        <v>207</v>
      </c>
      <c r="D32" s="2" t="s">
        <v>208</v>
      </c>
      <c r="E32" s="2" t="s">
        <v>209</v>
      </c>
      <c r="F32" s="2" t="s">
        <v>57</v>
      </c>
      <c r="G32" s="2" t="s">
        <v>205</v>
      </c>
      <c r="H32" s="2" t="s">
        <v>18</v>
      </c>
      <c r="I32" s="2" t="s">
        <v>210</v>
      </c>
      <c r="J32" s="2" t="s">
        <v>20</v>
      </c>
      <c r="K32" s="2" t="s">
        <v>211</v>
      </c>
    </row>
    <row r="33" spans="1:11" ht="48" x14ac:dyDescent="0.2">
      <c r="A33" s="2" t="s">
        <v>213</v>
      </c>
      <c r="B33" s="3">
        <v>38991</v>
      </c>
      <c r="C33" s="2" t="s">
        <v>214</v>
      </c>
      <c r="D33" s="2" t="s">
        <v>215</v>
      </c>
      <c r="E33" s="2" t="s">
        <v>216</v>
      </c>
      <c r="F33" s="2" t="s">
        <v>137</v>
      </c>
      <c r="G33" s="2" t="s">
        <v>212</v>
      </c>
      <c r="H33" s="2" t="s">
        <v>18</v>
      </c>
      <c r="I33" s="2" t="s">
        <v>217</v>
      </c>
      <c r="J33" s="2" t="s">
        <v>20</v>
      </c>
      <c r="K33" s="2" t="s">
        <v>218</v>
      </c>
    </row>
    <row r="34" spans="1:11" ht="32" x14ac:dyDescent="0.2">
      <c r="A34" s="2" t="s">
        <v>220</v>
      </c>
      <c r="B34" s="3">
        <v>36739</v>
      </c>
      <c r="C34" s="2" t="s">
        <v>221</v>
      </c>
      <c r="D34" s="2" t="s">
        <v>222</v>
      </c>
      <c r="E34" s="2" t="s">
        <v>223</v>
      </c>
      <c r="F34" s="2" t="s">
        <v>37</v>
      </c>
      <c r="G34" s="2" t="s">
        <v>219</v>
      </c>
      <c r="H34" s="2" t="s">
        <v>224</v>
      </c>
      <c r="I34" s="2" t="s">
        <v>126</v>
      </c>
      <c r="J34" s="2" t="s">
        <v>20</v>
      </c>
      <c r="K34" s="2" t="s">
        <v>37</v>
      </c>
    </row>
    <row r="35" spans="1:11" ht="96" x14ac:dyDescent="0.2">
      <c r="A35" s="2" t="s">
        <v>227</v>
      </c>
      <c r="B35" s="3">
        <v>37865</v>
      </c>
      <c r="C35" s="2" t="s">
        <v>228</v>
      </c>
      <c r="D35" s="2" t="s">
        <v>229</v>
      </c>
      <c r="E35" s="2" t="s">
        <v>230</v>
      </c>
      <c r="F35" s="2" t="s">
        <v>45</v>
      </c>
      <c r="G35" s="2" t="s">
        <v>226</v>
      </c>
      <c r="H35" s="2" t="s">
        <v>97</v>
      </c>
      <c r="I35" s="2" t="s">
        <v>231</v>
      </c>
      <c r="J35" s="2" t="s">
        <v>20</v>
      </c>
      <c r="K35" s="2" t="s">
        <v>232</v>
      </c>
    </row>
    <row r="36" spans="1:11" s="4" customFormat="1" ht="32" x14ac:dyDescent="0.2">
      <c r="A36" s="4" t="s">
        <v>76</v>
      </c>
      <c r="B36" s="4">
        <v>1977</v>
      </c>
      <c r="C36" s="4" t="s">
        <v>234</v>
      </c>
      <c r="D36" s="4" t="s">
        <v>235</v>
      </c>
      <c r="G36" s="4" t="s">
        <v>233</v>
      </c>
      <c r="H36" s="4" t="s">
        <v>51</v>
      </c>
    </row>
    <row r="37" spans="1:11" ht="96" x14ac:dyDescent="0.2">
      <c r="A37" s="2" t="s">
        <v>237</v>
      </c>
      <c r="B37" s="2">
        <v>2005</v>
      </c>
      <c r="C37" s="2" t="s">
        <v>238</v>
      </c>
      <c r="D37" s="2" t="s">
        <v>239</v>
      </c>
      <c r="E37" s="2" t="s">
        <v>241</v>
      </c>
      <c r="F37" s="2" t="s">
        <v>242</v>
      </c>
      <c r="G37" s="2" t="s">
        <v>236</v>
      </c>
      <c r="H37" s="2" t="s">
        <v>97</v>
      </c>
      <c r="I37" s="2" t="s">
        <v>240</v>
      </c>
      <c r="J37" s="2" t="s">
        <v>20</v>
      </c>
      <c r="K37" s="2" t="s">
        <v>243</v>
      </c>
    </row>
    <row r="38" spans="1:11" ht="112" x14ac:dyDescent="0.2">
      <c r="A38" s="2" t="s">
        <v>245</v>
      </c>
      <c r="B38" s="3">
        <v>36161</v>
      </c>
      <c r="C38" s="2" t="s">
        <v>246</v>
      </c>
      <c r="D38" s="2" t="s">
        <v>247</v>
      </c>
      <c r="E38" s="2" t="s">
        <v>248</v>
      </c>
      <c r="F38" s="2" t="s">
        <v>249</v>
      </c>
      <c r="G38" s="2" t="s">
        <v>244</v>
      </c>
      <c r="H38" s="2" t="s">
        <v>18</v>
      </c>
      <c r="I38" s="2" t="s">
        <v>248</v>
      </c>
      <c r="J38" s="2" t="s">
        <v>20</v>
      </c>
      <c r="K38" s="2" t="s">
        <v>250</v>
      </c>
    </row>
    <row r="39" spans="1:11" s="4" customFormat="1" x14ac:dyDescent="0.2">
      <c r="A39" s="4" t="s">
        <v>76</v>
      </c>
      <c r="B39" s="4">
        <v>1978</v>
      </c>
      <c r="C39" s="4" t="s">
        <v>252</v>
      </c>
      <c r="D39" s="4" t="s">
        <v>253</v>
      </c>
      <c r="G39" s="4" t="s">
        <v>251</v>
      </c>
      <c r="H39" s="4" t="s">
        <v>51</v>
      </c>
    </row>
    <row r="40" spans="1:11" s="4" customFormat="1" ht="32" x14ac:dyDescent="0.2">
      <c r="A40" s="4" t="s">
        <v>255</v>
      </c>
      <c r="B40" s="4">
        <v>1989</v>
      </c>
      <c r="C40" s="4" t="s">
        <v>256</v>
      </c>
      <c r="D40" s="4" t="s">
        <v>257</v>
      </c>
      <c r="G40" s="4" t="s">
        <v>254</v>
      </c>
      <c r="H40" s="4" t="s">
        <v>51</v>
      </c>
    </row>
    <row r="41" spans="1:11" s="4" customFormat="1" ht="32" x14ac:dyDescent="0.2">
      <c r="A41" s="4" t="s">
        <v>255</v>
      </c>
      <c r="B41" s="4">
        <v>1974</v>
      </c>
      <c r="C41" s="4" t="s">
        <v>259</v>
      </c>
      <c r="D41" s="4" t="s">
        <v>260</v>
      </c>
      <c r="G41" s="4" t="s">
        <v>258</v>
      </c>
      <c r="H41" s="4" t="s">
        <v>51</v>
      </c>
    </row>
    <row r="42" spans="1:11" s="4" customFormat="1" ht="32" x14ac:dyDescent="0.2">
      <c r="A42" s="4" t="s">
        <v>88</v>
      </c>
      <c r="B42" s="4">
        <v>1991</v>
      </c>
      <c r="C42" s="4" t="s">
        <v>262</v>
      </c>
      <c r="D42" s="4" t="s">
        <v>263</v>
      </c>
      <c r="G42" s="4" t="s">
        <v>261</v>
      </c>
      <c r="H42" s="4" t="s">
        <v>51</v>
      </c>
    </row>
    <row r="43" spans="1:11" ht="32" x14ac:dyDescent="0.2">
      <c r="A43" s="2" t="s">
        <v>265</v>
      </c>
      <c r="B43" s="2">
        <v>2005</v>
      </c>
      <c r="C43" s="2" t="s">
        <v>266</v>
      </c>
      <c r="D43" s="2" t="s">
        <v>267</v>
      </c>
      <c r="E43" s="2" t="s">
        <v>268</v>
      </c>
      <c r="F43" s="2" t="s">
        <v>242</v>
      </c>
      <c r="G43" s="6" t="s">
        <v>264</v>
      </c>
      <c r="H43" s="2" t="s">
        <v>97</v>
      </c>
      <c r="I43" s="2" t="s">
        <v>269</v>
      </c>
      <c r="J43" s="2" t="s">
        <v>20</v>
      </c>
      <c r="K43" s="2" t="s">
        <v>270</v>
      </c>
    </row>
    <row r="44" spans="1:11" s="4" customFormat="1" ht="48" x14ac:dyDescent="0.2">
      <c r="A44" s="4" t="s">
        <v>255</v>
      </c>
      <c r="B44" s="4">
        <v>1980</v>
      </c>
      <c r="C44" s="4" t="s">
        <v>272</v>
      </c>
      <c r="D44" s="4" t="s">
        <v>273</v>
      </c>
      <c r="G44" s="4" t="s">
        <v>271</v>
      </c>
      <c r="H44" s="4" t="s">
        <v>51</v>
      </c>
    </row>
    <row r="45" spans="1:11" s="4" customFormat="1" ht="48" x14ac:dyDescent="0.2">
      <c r="A45" s="4" t="s">
        <v>128</v>
      </c>
      <c r="B45" s="4">
        <v>1974</v>
      </c>
      <c r="C45" s="4" t="s">
        <v>275</v>
      </c>
      <c r="D45" s="4" t="s">
        <v>276</v>
      </c>
      <c r="G45" s="4" t="s">
        <v>274</v>
      </c>
      <c r="H45" s="4" t="s">
        <v>51</v>
      </c>
    </row>
    <row r="46" spans="1:11" s="4" customFormat="1" ht="32" x14ac:dyDescent="0.2">
      <c r="A46" s="4" t="s">
        <v>88</v>
      </c>
      <c r="B46" s="4">
        <v>1976</v>
      </c>
      <c r="C46" s="4" t="s">
        <v>278</v>
      </c>
      <c r="D46" s="4" t="s">
        <v>279</v>
      </c>
      <c r="G46" s="4" t="s">
        <v>277</v>
      </c>
      <c r="H46" s="4" t="s">
        <v>51</v>
      </c>
    </row>
    <row r="47" spans="1:11" ht="409" x14ac:dyDescent="0.2">
      <c r="A47" s="2" t="s">
        <v>281</v>
      </c>
      <c r="B47" s="2">
        <v>2004</v>
      </c>
      <c r="C47" s="2" t="s">
        <v>282</v>
      </c>
      <c r="D47" s="2" t="s">
        <v>283</v>
      </c>
      <c r="E47" s="2" t="s">
        <v>284</v>
      </c>
      <c r="F47" s="2" t="s">
        <v>160</v>
      </c>
      <c r="G47" s="2" t="s">
        <v>280</v>
      </c>
      <c r="H47" s="2" t="s">
        <v>72</v>
      </c>
      <c r="I47" s="2" t="s">
        <v>285</v>
      </c>
      <c r="J47" s="2" t="s">
        <v>20</v>
      </c>
      <c r="K47" s="2" t="s">
        <v>286</v>
      </c>
    </row>
    <row r="48" spans="1:11" ht="144" x14ac:dyDescent="0.2">
      <c r="A48" s="2" t="s">
        <v>288</v>
      </c>
      <c r="B48" s="3">
        <v>38869</v>
      </c>
      <c r="C48" s="2" t="s">
        <v>289</v>
      </c>
      <c r="D48" s="2" t="s">
        <v>290</v>
      </c>
      <c r="E48" s="2" t="s">
        <v>291</v>
      </c>
      <c r="F48" s="2" t="s">
        <v>137</v>
      </c>
      <c r="G48" s="2" t="s">
        <v>287</v>
      </c>
      <c r="H48" s="2" t="s">
        <v>18</v>
      </c>
      <c r="I48" s="2" t="s">
        <v>292</v>
      </c>
      <c r="J48" s="2" t="s">
        <v>20</v>
      </c>
      <c r="K48" s="2" t="s">
        <v>293</v>
      </c>
    </row>
    <row r="49" spans="1:11" s="4" customFormat="1" ht="48" x14ac:dyDescent="0.2">
      <c r="A49" s="4" t="s">
        <v>88</v>
      </c>
      <c r="B49" s="4">
        <v>1984</v>
      </c>
      <c r="C49" s="4" t="s">
        <v>295</v>
      </c>
      <c r="D49" s="4" t="s">
        <v>296</v>
      </c>
      <c r="G49" s="4" t="s">
        <v>294</v>
      </c>
      <c r="H49" s="4" t="s">
        <v>51</v>
      </c>
    </row>
    <row r="50" spans="1:11" s="4" customFormat="1" ht="32" x14ac:dyDescent="0.2">
      <c r="A50" s="4" t="s">
        <v>76</v>
      </c>
      <c r="B50" s="4">
        <v>1994</v>
      </c>
      <c r="C50" s="4" t="s">
        <v>298</v>
      </c>
      <c r="D50" s="4" t="s">
        <v>299</v>
      </c>
      <c r="G50" s="4" t="s">
        <v>297</v>
      </c>
      <c r="H50" s="4" t="s">
        <v>51</v>
      </c>
    </row>
    <row r="51" spans="1:11" ht="128" x14ac:dyDescent="0.2">
      <c r="A51" s="2" t="s">
        <v>301</v>
      </c>
      <c r="B51" s="3">
        <v>39173</v>
      </c>
      <c r="C51" s="2" t="s">
        <v>302</v>
      </c>
      <c r="D51" s="2" t="s">
        <v>303</v>
      </c>
      <c r="E51" s="2" t="s">
        <v>304</v>
      </c>
      <c r="F51" s="2" t="s">
        <v>306</v>
      </c>
      <c r="G51" s="2" t="s">
        <v>300</v>
      </c>
      <c r="H51" s="2" t="s">
        <v>35</v>
      </c>
      <c r="I51" s="2" t="s">
        <v>305</v>
      </c>
      <c r="J51" s="2" t="s">
        <v>20</v>
      </c>
      <c r="K51" s="2" t="s">
        <v>307</v>
      </c>
    </row>
    <row r="52" spans="1:11" ht="32" x14ac:dyDescent="0.2">
      <c r="G52" s="1" t="s">
        <v>308</v>
      </c>
      <c r="H52" s="1">
        <f>COUNTIF(H1:H51, "*Employee*")</f>
        <v>7</v>
      </c>
      <c r="I52" s="2" t="s">
        <v>309</v>
      </c>
      <c r="J52" s="2">
        <f>COUNTIF(J1:J51, "Yes")</f>
        <v>0</v>
      </c>
    </row>
    <row r="53" spans="1:11" ht="32" x14ac:dyDescent="0.2">
      <c r="G53" s="1" t="s">
        <v>310</v>
      </c>
      <c r="H53" s="1">
        <f>COUNTIF(H1:H51, "*National Lab*")</f>
        <v>9</v>
      </c>
    </row>
    <row r="54" spans="1:11" ht="32" x14ac:dyDescent="0.2">
      <c r="G54" s="1" t="s">
        <v>311</v>
      </c>
      <c r="H54" s="1">
        <f>COUNTIF(H1:H51, "*Contractor*")</f>
        <v>5</v>
      </c>
    </row>
    <row r="55" spans="1:11" ht="48" x14ac:dyDescent="0.2">
      <c r="G55" s="1" t="s">
        <v>312</v>
      </c>
      <c r="H55" s="1">
        <f>COUNTIF(H1:H51, "False Positive; Search Rerun")</f>
        <v>1</v>
      </c>
    </row>
    <row r="56" spans="1:11" ht="48" x14ac:dyDescent="0.2">
      <c r="G56" s="1" t="s">
        <v>313</v>
      </c>
      <c r="H56" s="1">
        <f>COUNTIF(H1:H51, "False Positive")</f>
        <v>1</v>
      </c>
    </row>
    <row r="57" spans="1:11" ht="32" x14ac:dyDescent="0.2">
      <c r="G57" s="1" t="s">
        <v>314</v>
      </c>
      <c r="H57" s="1">
        <f>COUNTIF(H1:H51, "Unsure")</f>
        <v>9</v>
      </c>
    </row>
    <row r="58" spans="1:11" ht="32" x14ac:dyDescent="0.2">
      <c r="G58" s="2" t="s">
        <v>315</v>
      </c>
      <c r="H58" s="2">
        <f>COUNTIF(L1:L51, "*Couldn't*")</f>
        <v>0</v>
      </c>
    </row>
    <row r="59" spans="1:11" ht="32" x14ac:dyDescent="0.2">
      <c r="G59" s="2" t="s">
        <v>316</v>
      </c>
      <c r="H59" s="2">
        <f>COUNTIF(H1:H51, "No access")</f>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2017-07-03T18:34:52Z</dcterms:created>
  <dcterms:modified xsi:type="dcterms:W3CDTF">2017-07-03T20:38:33Z</dcterms:modified>
</cp:coreProperties>
</file>